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📋 INDEX" sheetId="1" state="visible" r:id="rId3"/>
    <sheet name="Ex 1 - Basic SUMIF" sheetId="2" state="visible" r:id="rId4"/>
    <sheet name="Ex 2 - Wildcard SUMIF" sheetId="3" state="visible" r:id="rId5"/>
    <sheet name="Ex 3 - Comparison SUMIF" sheetId="4" state="visible" r:id="rId6"/>
    <sheet name="Ex 4 - Date SUMIF" sheetId="5" state="visible" r:id="rId7"/>
    <sheet name="Ex 5 - Blank Non-Blank" sheetId="6" state="visible" r:id="rId8"/>
    <sheet name="Ex 6 - Not Equal SUMIF" sheetId="7" state="visible" r:id="rId9"/>
    <sheet name="Ex 7 - Non-Adjacent Range" sheetId="8" state="visible" r:id="rId10"/>
    <sheet name="Ex 8 - OR Logic SUMIF" sheetId="9" state="visible" r:id="rId11"/>
    <sheet name="Ex 9 - Dynamic SUMIF" sheetId="10" state="visible" r:id="rId12"/>
    <sheet name="Ex 10 - SUMIF vs SUMIFS" sheetId="11" state="visible" r:id="rId1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<sst xmlns="http://schemas.openxmlformats.org/spreadsheetml/2006/main" count="389" uniqueCount="223">
  <si>
    <t xml:space="preserve">10 SUMIF Examples Every Analyst Should Know</t>
  </si>
  <si>
    <t xml:space="preserve">#</t>
  </si>
  <si>
    <t xml:space="preserve">Sheet Name</t>
  </si>
  <si>
    <t xml:space="preserve">Example Description</t>
  </si>
  <si>
    <t xml:space="preserve">Formula Used</t>
  </si>
  <si>
    <t xml:space="preserve">Ex 1</t>
  </si>
  <si>
    <t xml:space="preserve">Basic SUMIF</t>
  </si>
  <si>
    <t xml:space="preserve">Sum sales for a specific region</t>
  </si>
  <si>
    <t xml:space="preserve">'=SUMIF(range, criteria, sum_range)</t>
  </si>
  <si>
    <t xml:space="preserve">Ex 2</t>
  </si>
  <si>
    <t xml:space="preserve">Wildcard SUMIF</t>
  </si>
  <si>
    <t xml:space="preserve">Sum cells containing partial text match</t>
  </si>
  <si>
    <t xml:space="preserve">'=SUMIF(A:A,"*North*",B:B)</t>
  </si>
  <si>
    <t xml:space="preserve">Ex 3</t>
  </si>
  <si>
    <t xml:space="preserve">Comparison SUMIF</t>
  </si>
  <si>
    <t xml:space="preserve">Sum values greater than a threshold</t>
  </si>
  <si>
    <t xml:space="preserve">'=SUMIF(B:B,"&gt;500",C:C)</t>
  </si>
  <si>
    <t xml:space="preserve">Ex 4</t>
  </si>
  <si>
    <t xml:space="preserve">Date-based SUMIF</t>
  </si>
  <si>
    <t xml:space="preserve">Sum sales after a specific date</t>
  </si>
  <si>
    <t xml:space="preserve">'=SUMIF(A:A,"&gt;"&amp;DATE(2024,6,30),B:B)</t>
  </si>
  <si>
    <t xml:space="preserve">Ex 5</t>
  </si>
  <si>
    <t xml:space="preserve">SUMIF with Blanks</t>
  </si>
  <si>
    <t xml:space="preserve">Sum rows where a column is blank</t>
  </si>
  <si>
    <t xml:space="preserve">'=SUMIF(B:B,"",C:C)</t>
  </si>
  <si>
    <t xml:space="preserve">Ex 6</t>
  </si>
  <si>
    <t xml:space="preserve">SUMIF Not Equal</t>
  </si>
  <si>
    <t xml:space="preserve">Sum all except one category</t>
  </si>
  <si>
    <t xml:space="preserve">'=SUMIF(A:A,"&lt;&gt;Returns",B:B)</t>
  </si>
  <si>
    <t xml:space="preserve">Ex 7</t>
  </si>
  <si>
    <t xml:space="preserve">SUMIF Across Cols</t>
  </si>
  <si>
    <t xml:space="preserve">Sum from non-adjacent sum range</t>
  </si>
  <si>
    <t xml:space="preserve">'=SUMIF(A2:A100,F2,D2:D100)</t>
  </si>
  <si>
    <t xml:space="preserve">Ex 8</t>
  </si>
  <si>
    <t xml:space="preserve">SUMIF + SUMIF</t>
  </si>
  <si>
    <t xml:space="preserve">Sum multiple criteria (OR logic)</t>
  </si>
  <si>
    <t xml:space="preserve">'=SUMIF(A:A,"East",B:B)+SUMIF(A:A,"West",B:B)</t>
  </si>
  <si>
    <t xml:space="preserve">Ex 9</t>
  </si>
  <si>
    <t xml:space="preserve">Dynamic SUMIF</t>
  </si>
  <si>
    <t xml:space="preserve">SUMIF referencing a cell for criteria</t>
  </si>
  <si>
    <t xml:space="preserve">'=SUMIF(A:A,H2,B:B)</t>
  </si>
  <si>
    <t xml:space="preserve">Ex 10</t>
  </si>
  <si>
    <t xml:space="preserve">SUMIF vs SUMIFS</t>
  </si>
  <si>
    <t xml:space="preserve">Multi-criteria sum (SUMIFS)</t>
  </si>
  <si>
    <t xml:space="preserve">'=SUMIFS(C:C,A:A,"North",B:B,"Q1")</t>
  </si>
  <si>
    <t xml:space="preserve">Ex 1 - Basic SUMIF</t>
  </si>
  <si>
    <t xml:space="preserve">Region</t>
  </si>
  <si>
    <t xml:space="preserve">Sales Rep</t>
  </si>
  <si>
    <t xml:space="preserve">Sales Amount ($)</t>
  </si>
  <si>
    <t xml:space="preserve">North</t>
  </si>
  <si>
    <t xml:space="preserve">Alice</t>
  </si>
  <si>
    <t xml:space="preserve">South</t>
  </si>
  <si>
    <t xml:space="preserve">Bob</t>
  </si>
  <si>
    <t xml:space="preserve">East</t>
  </si>
  <si>
    <t xml:space="preserve">Carol</t>
  </si>
  <si>
    <t xml:space="preserve">West</t>
  </si>
  <si>
    <t xml:space="preserve">Dave</t>
  </si>
  <si>
    <t xml:space="preserve">Eve</t>
  </si>
  <si>
    <t xml:space="preserve">Frank</t>
  </si>
  <si>
    <t xml:space="preserve">Grace</t>
  </si>
  <si>
    <t xml:space="preserve">Henry</t>
  </si>
  <si>
    <t xml:space="preserve">Iris</t>
  </si>
  <si>
    <t xml:space="preserve">Jack</t>
  </si>
  <si>
    <t xml:space="preserve">Kate</t>
  </si>
  <si>
    <t xml:space="preserve">Leo</t>
  </si>
  <si>
    <t xml:space="preserve">📊 SUMIF Formula Results</t>
  </si>
  <si>
    <t xml:space="preserve">Total North Sales</t>
  </si>
  <si>
    <t xml:space="preserve">Total South Sales</t>
  </si>
  <si>
    <t xml:space="preserve">Total East Sales</t>
  </si>
  <si>
    <t xml:space="preserve">Total West Sales</t>
  </si>
  <si>
    <t xml:space="preserve">💡 Note: SUMIF(range, criteria, sum_range) – sums values where range matches criteria exactly.</t>
  </si>
  <si>
    <t xml:space="preserve">Ex 2 - Wildcard SUMIF</t>
  </si>
  <si>
    <t xml:space="preserve">Product Name</t>
  </si>
  <si>
    <t xml:space="preserve">Category</t>
  </si>
  <si>
    <t xml:space="preserve">Revenue ($)</t>
  </si>
  <si>
    <t xml:space="preserve">Apple iPhone 15</t>
  </si>
  <si>
    <t xml:space="preserve">Electronics</t>
  </si>
  <si>
    <t xml:space="preserve">Samsung Galaxy Pro</t>
  </si>
  <si>
    <t xml:space="preserve">Apple MacBook Air</t>
  </si>
  <si>
    <t xml:space="preserve">Computers</t>
  </si>
  <si>
    <t xml:space="preserve">Nike Running Shoes</t>
  </si>
  <si>
    <t xml:space="preserve">Footwear</t>
  </si>
  <si>
    <t xml:space="preserve">Apple Watch Ultra</t>
  </si>
  <si>
    <t xml:space="preserve">Dell Laptop 15</t>
  </si>
  <si>
    <t xml:space="preserve">Adidas Sports Top</t>
  </si>
  <si>
    <t xml:space="preserve">Apparel</t>
  </si>
  <si>
    <t xml:space="preserve">Apple iPad Mini</t>
  </si>
  <si>
    <t xml:space="preserve">HP Printer</t>
  </si>
  <si>
    <t xml:space="preserve">Apple AirPods Pro</t>
  </si>
  <si>
    <t xml:space="preserve">Sum all "Apple" products</t>
  </si>
  <si>
    <t xml:space="preserve">Sum all "Electronics"</t>
  </si>
  <si>
    <t xml:space="preserve">Contains "Pro" anywhere</t>
  </si>
  <si>
    <t xml:space="preserve">💡 Note: Use * for any characters, ? for single character. Apple* matches Apple iPhone, Apple Watch, etc.</t>
  </si>
  <si>
    <t xml:space="preserve">Ex 3 - Comparison SUMIF</t>
  </si>
  <si>
    <t xml:space="preserve">Employee</t>
  </si>
  <si>
    <t xml:space="preserve">Units Sold</t>
  </si>
  <si>
    <t xml:space="preserve">Commission ($)</t>
  </si>
  <si>
    <t xml:space="preserve">Bonus Eligible</t>
  </si>
  <si>
    <t xml:space="preserve">Yes</t>
  </si>
  <si>
    <t xml:space="preserve">No</t>
  </si>
  <si>
    <t xml:space="preserve">Sum commissions where Units &gt; 500</t>
  </si>
  <si>
    <t xml:space="preserve">Sum commissions where Units &lt;= 500</t>
  </si>
  <si>
    <t xml:space="preserve">Sum commissions where Units &gt;= 600</t>
  </si>
  <si>
    <t xml:space="preserve">💡 Note: Comparison operators: &gt;, &lt;, &gt;=, &lt;=, &lt;&gt;, = can all be used within quotes as criteria.</t>
  </si>
  <si>
    <t xml:space="preserve">Ex 4 - Date SUMIF</t>
  </si>
  <si>
    <t xml:space="preserve">Sale Date</t>
  </si>
  <si>
    <t xml:space="preserve">Salesperson</t>
  </si>
  <si>
    <t xml:space="preserve">Order Value ($)</t>
  </si>
  <si>
    <t xml:space="preserve">Sales in H2 2024 (after Jun 30)</t>
  </si>
  <si>
    <t xml:space="preserve">Sales in Q1 2024 (before Apr 1)</t>
  </si>
  <si>
    <t xml:space="preserve">Sales in Q4 2024 (after Sep 30)</t>
  </si>
  <si>
    <t xml:space="preserve">💡 Note: Use DATE() function with &amp; to concatenate operators with date values.</t>
  </si>
  <si>
    <t xml:space="preserve">Ex 5 - Blank Non-Blank</t>
  </si>
  <si>
    <t xml:space="preserve">Order ID</t>
  </si>
  <si>
    <t xml:space="preserve">Customer Segment</t>
  </si>
  <si>
    <t xml:space="preserve">Order Total ($)</t>
  </si>
  <si>
    <t xml:space="preserve">Notes</t>
  </si>
  <si>
    <t xml:space="preserve">ORD-001</t>
  </si>
  <si>
    <t xml:space="preserve">Retail</t>
  </si>
  <si>
    <t xml:space="preserve">Priority</t>
  </si>
  <si>
    <t xml:space="preserve">ORD-002</t>
  </si>
  <si>
    <t xml:space="preserve">ORD-003</t>
  </si>
  <si>
    <t xml:space="preserve">Wholesale</t>
  </si>
  <si>
    <t xml:space="preserve">Bulk</t>
  </si>
  <si>
    <t xml:space="preserve">ORD-004</t>
  </si>
  <si>
    <t xml:space="preserve">ORD-005</t>
  </si>
  <si>
    <t xml:space="preserve">ORD-006</t>
  </si>
  <si>
    <t xml:space="preserve">Enterprise</t>
  </si>
  <si>
    <t xml:space="preserve">Contract</t>
  </si>
  <si>
    <t xml:space="preserve">ORD-007</t>
  </si>
  <si>
    <t xml:space="preserve">ORD-008</t>
  </si>
  <si>
    <t xml:space="preserve">ORD-009</t>
  </si>
  <si>
    <t xml:space="preserve">Rush</t>
  </si>
  <si>
    <t xml:space="preserve">ORD-010</t>
  </si>
  <si>
    <t xml:space="preserve">Sum where Segment is BLANK</t>
  </si>
  <si>
    <t xml:space="preserve">Sum where Segment is NOT BLANK</t>
  </si>
  <si>
    <t xml:space="preserve">Sum where Notes is BLANK</t>
  </si>
  <si>
    <t xml:space="preserve">💡 Note: Use "" to match blank cells, "&lt;&gt;" to match non-blank cells.</t>
  </si>
  <si>
    <t xml:space="preserve">Ex 6 - Not Equal SUMIF</t>
  </si>
  <si>
    <t xml:space="preserve">Transaction Type</t>
  </si>
  <si>
    <t xml:space="preserve">Amount ($)</t>
  </si>
  <si>
    <t xml:space="preserve">Department</t>
  </si>
  <si>
    <t xml:space="preserve">Sale</t>
  </si>
  <si>
    <t xml:space="preserve">Sales</t>
  </si>
  <si>
    <t xml:space="preserve">Return</t>
  </si>
  <si>
    <t xml:space="preserve">Marketing</t>
  </si>
  <si>
    <t xml:space="preserve">Refund</t>
  </si>
  <si>
    <t xml:space="preserve">Support</t>
  </si>
  <si>
    <t xml:space="preserve">Adjustment</t>
  </si>
  <si>
    <t xml:space="preserve">Finance</t>
  </si>
  <si>
    <t xml:space="preserve">Sum all EXCEPT Returns</t>
  </si>
  <si>
    <t xml:space="preserve">Sum all EXCEPT Refunds</t>
  </si>
  <si>
    <t xml:space="preserve">Sum all Sales only</t>
  </si>
  <si>
    <t xml:space="preserve">💡 Note: "&lt;&gt;Value" means NOT EQUAL TO Value. Very useful for excluding specific categories.</t>
  </si>
  <si>
    <t xml:space="preserve">Ex 7 - Non-Adjacent Range</t>
  </si>
  <si>
    <t xml:space="preserve">Month</t>
  </si>
  <si>
    <t xml:space="preserve">Product</t>
  </si>
  <si>
    <t xml:space="preserve">Quantity</t>
  </si>
  <si>
    <t xml:space="preserve">Unit Price ($)</t>
  </si>
  <si>
    <t xml:space="preserve">Total Revenue ($)</t>
  </si>
  <si>
    <t xml:space="preserve">Jan</t>
  </si>
  <si>
    <t xml:space="preserve">Widget A</t>
  </si>
  <si>
    <t xml:space="preserve">Widget B</t>
  </si>
  <si>
    <t xml:space="preserve">Feb</t>
  </si>
  <si>
    <t xml:space="preserve">Widget C</t>
  </si>
  <si>
    <t xml:space="preserve">Mar</t>
  </si>
  <si>
    <t xml:space="preserve">Apr</t>
  </si>
  <si>
    <t xml:space="preserve">May</t>
  </si>
  <si>
    <t xml:space="preserve">Total Revenue - Widget A</t>
  </si>
  <si>
    <t xml:space="preserve">Total Revenue - Widget B</t>
  </si>
  <si>
    <t xml:space="preserve">Total Revenue - Widget C</t>
  </si>
  <si>
    <t xml:space="preserve">💡 Note: The sum_range doesn't have to be adjacent to the criteria range.</t>
  </si>
  <si>
    <t xml:space="preserve">Ex 8 - OR Logic SUMIF</t>
  </si>
  <si>
    <t xml:space="preserve">Quarter</t>
  </si>
  <si>
    <t xml:space="preserve">Sales ($)</t>
  </si>
  <si>
    <t xml:space="preserve">Target ($)</t>
  </si>
  <si>
    <t xml:space="preserve">Q1</t>
  </si>
  <si>
    <t xml:space="preserve">Q2</t>
  </si>
  <si>
    <t xml:space="preserve">Q3</t>
  </si>
  <si>
    <t xml:space="preserve">East OR West combined sales</t>
  </si>
  <si>
    <t xml:space="preserve">North OR South combined sales</t>
  </si>
  <si>
    <t xml:space="preserve">Q1 OR Q2 combined sales</t>
  </si>
  <si>
    <t xml:space="preserve">💡 Note: SUMIF doesn't support OR directly. Add two SUMIF formulas together for OR logic.</t>
  </si>
  <si>
    <t xml:space="preserve">Ex 9 - Dynamic SUMIF</t>
  </si>
  <si>
    <t xml:space="preserve">Store ID</t>
  </si>
  <si>
    <t xml:space="preserve">Store Name</t>
  </si>
  <si>
    <t xml:space="preserve">City</t>
  </si>
  <si>
    <t xml:space="preserve">Monthly Sales ($)</t>
  </si>
  <si>
    <t xml:space="preserve">S001</t>
  </si>
  <si>
    <t xml:space="preserve">Downtown Store</t>
  </si>
  <si>
    <t xml:space="preserve">New York</t>
  </si>
  <si>
    <t xml:space="preserve">Lookup City →</t>
  </si>
  <si>
    <t xml:space="preserve">S002</t>
  </si>
  <si>
    <t xml:space="preserve">Mall Store</t>
  </si>
  <si>
    <t xml:space="preserve">Chicago</t>
  </si>
  <si>
    <t xml:space="preserve">S003</t>
  </si>
  <si>
    <t xml:space="preserve">Airport Kiosk</t>
  </si>
  <si>
    <t xml:space="preserve">Boston</t>
  </si>
  <si>
    <t xml:space="preserve">S004</t>
  </si>
  <si>
    <t xml:space="preserve">Suburb Store</t>
  </si>
  <si>
    <t xml:space="preserve">S005</t>
  </si>
  <si>
    <t xml:space="preserve">Harbor Store</t>
  </si>
  <si>
    <t xml:space="preserve">S006</t>
  </si>
  <si>
    <t xml:space="preserve">Campus Store</t>
  </si>
  <si>
    <t xml:space="preserve">S007</t>
  </si>
  <si>
    <t xml:space="preserve">Stadium Kiosk</t>
  </si>
  <si>
    <t xml:space="preserve">S008</t>
  </si>
  <si>
    <t xml:space="preserve">Central Store</t>
  </si>
  <si>
    <t xml:space="preserve">S009</t>
  </si>
  <si>
    <t xml:space="preserve">Waterfront</t>
  </si>
  <si>
    <t xml:space="preserve">S010</t>
  </si>
  <si>
    <t xml:space="preserve">Park Kiosk</t>
  </si>
  <si>
    <t xml:space="preserve">Sum for city in cell G3 (="New York")</t>
  </si>
  <si>
    <t xml:space="preserve">Sum for city in cell G4 (="Chicago")</t>
  </si>
  <si>
    <t xml:space="preserve">Sum for city in cell G5 (="Boston")</t>
  </si>
  <si>
    <t xml:space="preserve">💡 Note: Reference a cell instead of hardcoding criteria. Change G3 and the formula auto-updates!</t>
  </si>
  <si>
    <t xml:space="preserve">Ex 10 - SUMIF vs SUMIFS</t>
  </si>
  <si>
    <t xml:space="preserve">Rep Name</t>
  </si>
  <si>
    <t xml:space="preserve">SUMIF: North region only</t>
  </si>
  <si>
    <t xml:space="preserve">SUMIFS: North + Q1</t>
  </si>
  <si>
    <t xml:space="preserve">SUMIFS: North + Widget A</t>
  </si>
  <si>
    <t xml:space="preserve">SUMIFS: East + Q1 + Widget A</t>
  </si>
  <si>
    <t xml:space="preserve">💡 Note: SUMIFS = multiple criteria (AND logic). Syntax: SUMIFS(sum_range, range1, crit1, range2, crit2...)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</si>
</sst>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"/>
    <numFmt numFmtId="166" formatCode="dd\-mmm\-yyyy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b val="true"/>
      <sz val="10"/>
      <color rgb="FF375623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0"/>
      <color rgb="FF7F6000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2E75B6"/>
        <bgColor rgb="FF0066CC"/>
      </patternFill>
    </fill>
    <fill>
      <patternFill patternType="solid">
        <fgColor rgb="FFD6E4F0"/>
        <bgColor rgb="FFE2EFDA"/>
      </patternFill>
    </fill>
    <fill>
      <patternFill patternType="solid">
        <fgColor rgb="FFE2EFDA"/>
        <bgColor rgb="FFD6E4F0"/>
      </patternFill>
    </fill>
    <fill>
      <patternFill patternType="solid">
        <fgColor rgb="FFFFF2CC"/>
        <bgColor rgb="FFE2EFDA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6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F6000"/>
      <rgbColor rgb="FF800080"/>
      <rgbColor rgb="FF008080"/>
      <rgbColor rgb="FFBFBFBF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756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1" width="45"/>
    <col collapsed="false" customWidth="true" hidden="false" outlineLevel="0" max="4" min="3" style="1" width="30"/>
  </cols>
  <sheetData>
    <row r="1" customFormat="false" ht="39.75" hidden="false" customHeight="true" outlineLevel="0" collapsed="false">
      <c r="A1" s="2" t="s">
        <v>0</v>
      </c>
      <c r="B1" s="2"/>
      <c r="C1" s="2"/>
      <c r="D1" s="2"/>
    </row>
    <row r="2" customFormat="false" ht="24.75" hidden="false" customHeight="true" outlineLevel="0" collapsed="false">
      <c r="A2" s="3" t="s">
        <v>1</v>
      </c>
      <c r="B2" s="3" t="s">
        <v>2</v>
      </c>
      <c r="C2" s="3" t="s">
        <v>3</v>
      </c>
      <c r="D2" s="3" t="s">
        <v>4</v>
      </c>
    </row>
    <row r="3" customFormat="false" ht="19.5" hidden="false" customHeight="true" outlineLevel="0" collapsed="false">
      <c r="A3" s="4" t="s">
        <v>5</v>
      </c>
      <c r="B3" s="5" t="s">
        <v>6</v>
      </c>
      <c r="C3" s="6" t="s">
        <v>7</v>
      </c>
      <c r="D3" s="6" t="s">
        <v>8</v>
      </c>
    </row>
    <row r="4" customFormat="false" ht="19.5" hidden="false" customHeight="true" outlineLevel="0" collapsed="false">
      <c r="A4" s="7" t="s">
        <v>9</v>
      </c>
      <c r="B4" s="8" t="s">
        <v>10</v>
      </c>
      <c r="C4" s="9" t="s">
        <v>11</v>
      </c>
      <c r="D4" s="9" t="s">
        <v>12</v>
      </c>
    </row>
    <row r="5" customFormat="false" ht="19.5" hidden="false" customHeight="true" outlineLevel="0" collapsed="false">
      <c r="A5" s="4" t="s">
        <v>13</v>
      </c>
      <c r="B5" s="5" t="s">
        <v>14</v>
      </c>
      <c r="C5" s="6" t="s">
        <v>15</v>
      </c>
      <c r="D5" s="6" t="s">
        <v>16</v>
      </c>
    </row>
    <row r="6" customFormat="false" ht="19.5" hidden="false" customHeight="true" outlineLevel="0" collapsed="false">
      <c r="A6" s="7" t="s">
        <v>17</v>
      </c>
      <c r="B6" s="8" t="s">
        <v>18</v>
      </c>
      <c r="C6" s="9" t="s">
        <v>19</v>
      </c>
      <c r="D6" s="9" t="s">
        <v>20</v>
      </c>
    </row>
    <row r="7" customFormat="false" ht="19.5" hidden="false" customHeight="true" outlineLevel="0" collapsed="false">
      <c r="A7" s="4" t="s">
        <v>21</v>
      </c>
      <c r="B7" s="5" t="s">
        <v>22</v>
      </c>
      <c r="C7" s="6" t="s">
        <v>23</v>
      </c>
      <c r="D7" s="6" t="s">
        <v>24</v>
      </c>
    </row>
    <row r="8" customFormat="false" ht="19.5" hidden="false" customHeight="true" outlineLevel="0" collapsed="false">
      <c r="A8" s="7" t="s">
        <v>25</v>
      </c>
      <c r="B8" s="8" t="s">
        <v>26</v>
      </c>
      <c r="C8" s="9" t="s">
        <v>27</v>
      </c>
      <c r="D8" s="9" t="s">
        <v>28</v>
      </c>
    </row>
    <row r="9" customFormat="false" ht="19.5" hidden="false" customHeight="true" outlineLevel="0" collapsed="false">
      <c r="A9" s="4" t="s">
        <v>29</v>
      </c>
      <c r="B9" s="5" t="s">
        <v>30</v>
      </c>
      <c r="C9" s="6" t="s">
        <v>31</v>
      </c>
      <c r="D9" s="6" t="s">
        <v>32</v>
      </c>
    </row>
    <row r="10" customFormat="false" ht="19.5" hidden="false" customHeight="true" outlineLevel="0" collapsed="false">
      <c r="A10" s="7" t="s">
        <v>33</v>
      </c>
      <c r="B10" s="8" t="s">
        <v>34</v>
      </c>
      <c r="C10" s="9" t="s">
        <v>35</v>
      </c>
      <c r="D10" s="9" t="s">
        <v>36</v>
      </c>
    </row>
    <row r="11" customFormat="false" ht="19.5" hidden="false" customHeight="true" outlineLevel="0" collapsed="false">
      <c r="A11" s="4" t="s">
        <v>37</v>
      </c>
      <c r="B11" s="5" t="s">
        <v>38</v>
      </c>
      <c r="C11" s="6" t="s">
        <v>39</v>
      </c>
      <c r="D11" s="6" t="s">
        <v>40</v>
      </c>
    </row>
    <row r="12" customFormat="false" ht="19.5" hidden="false" customHeight="true" outlineLevel="0" collapsed="false">
      <c r="A12" s="7" t="s">
        <v>41</v>
      </c>
      <c r="B12" s="8" t="s">
        <v>42</v>
      </c>
      <c r="C12" s="9" t="s">
        <v>43</v>
      </c>
      <c r="D12" s="9" t="s">
        <v>44</v>
      </c>
    </row>
  </sheetData>
  <mergeCells count="1">
    <mergeCell ref="A1:D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3" min="1" style="1" width="18"/>
    <col collapsed="false" customWidth="true" hidden="false" outlineLevel="0" max="4" min="4" style="1" width="21"/>
    <col collapsed="false" customWidth="true" hidden="false" outlineLevel="0" max="7" min="6" style="1" width="18"/>
  </cols>
  <sheetData>
    <row r="1" customFormat="false" ht="34.5" hidden="false" customHeight="true" outlineLevel="0" collapsed="false">
      <c r="A1" s="10" t="s">
        <v>183</v>
      </c>
      <c r="B1" s="10"/>
      <c r="C1" s="10"/>
      <c r="D1" s="10"/>
    </row>
    <row r="2" customFormat="false" ht="21.75" hidden="false" customHeight="true" outlineLevel="0" collapsed="false">
      <c r="A2" s="3" t="s">
        <v>184</v>
      </c>
      <c r="B2" s="3" t="s">
        <v>185</v>
      </c>
      <c r="C2" s="3" t="s">
        <v>186</v>
      </c>
      <c r="D2" s="3" t="s">
        <v>187</v>
      </c>
    </row>
    <row r="3" customFormat="false" ht="18" hidden="false" customHeight="true" outlineLevel="0" collapsed="false">
      <c r="A3" s="6" t="s">
        <v>188</v>
      </c>
      <c r="B3" s="6" t="s">
        <v>189</v>
      </c>
      <c r="C3" s="6" t="s">
        <v>190</v>
      </c>
      <c r="D3" s="6" t="n">
        <v>85000</v>
      </c>
      <c r="F3" s="19" t="s">
        <v>191</v>
      </c>
      <c r="G3" s="20" t="s">
        <v>190</v>
      </c>
    </row>
    <row r="4" customFormat="false" ht="18" hidden="false" customHeight="true" outlineLevel="0" collapsed="false">
      <c r="A4" s="9" t="s">
        <v>192</v>
      </c>
      <c r="B4" s="9" t="s">
        <v>193</v>
      </c>
      <c r="C4" s="9" t="s">
        <v>194</v>
      </c>
      <c r="D4" s="9" t="n">
        <v>62000</v>
      </c>
      <c r="G4" s="20" t="s">
        <v>194</v>
      </c>
    </row>
    <row r="5" customFormat="false" ht="18" hidden="false" customHeight="true" outlineLevel="0" collapsed="false">
      <c r="A5" s="6" t="s">
        <v>195</v>
      </c>
      <c r="B5" s="6" t="s">
        <v>196</v>
      </c>
      <c r="C5" s="6" t="s">
        <v>190</v>
      </c>
      <c r="D5" s="6" t="n">
        <v>38000</v>
      </c>
      <c r="G5" s="20" t="s">
        <v>197</v>
      </c>
    </row>
    <row r="6" customFormat="false" ht="18" hidden="false" customHeight="true" outlineLevel="0" collapsed="false">
      <c r="A6" s="9" t="s">
        <v>198</v>
      </c>
      <c r="B6" s="9" t="s">
        <v>199</v>
      </c>
      <c r="C6" s="9" t="s">
        <v>194</v>
      </c>
      <c r="D6" s="9" t="n">
        <v>47000</v>
      </c>
    </row>
    <row r="7" customFormat="false" ht="18" hidden="false" customHeight="true" outlineLevel="0" collapsed="false">
      <c r="A7" s="6" t="s">
        <v>200</v>
      </c>
      <c r="B7" s="6" t="s">
        <v>201</v>
      </c>
      <c r="C7" s="6" t="s">
        <v>197</v>
      </c>
      <c r="D7" s="6" t="n">
        <v>71000</v>
      </c>
    </row>
    <row r="8" customFormat="false" ht="18" hidden="false" customHeight="true" outlineLevel="0" collapsed="false">
      <c r="A8" s="9" t="s">
        <v>202</v>
      </c>
      <c r="B8" s="9" t="s">
        <v>203</v>
      </c>
      <c r="C8" s="9" t="s">
        <v>197</v>
      </c>
      <c r="D8" s="9" t="n">
        <v>29000</v>
      </c>
    </row>
    <row r="9" customFormat="false" ht="18" hidden="false" customHeight="true" outlineLevel="0" collapsed="false">
      <c r="A9" s="6" t="s">
        <v>204</v>
      </c>
      <c r="B9" s="6" t="s">
        <v>205</v>
      </c>
      <c r="C9" s="6" t="s">
        <v>190</v>
      </c>
      <c r="D9" s="6" t="n">
        <v>41000</v>
      </c>
    </row>
    <row r="10" customFormat="false" ht="18" hidden="false" customHeight="true" outlineLevel="0" collapsed="false">
      <c r="A10" s="9" t="s">
        <v>206</v>
      </c>
      <c r="B10" s="9" t="s">
        <v>207</v>
      </c>
      <c r="C10" s="9" t="s">
        <v>194</v>
      </c>
      <c r="D10" s="9" t="n">
        <v>58000</v>
      </c>
    </row>
    <row r="11" customFormat="false" ht="18" hidden="false" customHeight="true" outlineLevel="0" collapsed="false">
      <c r="A11" s="6" t="s">
        <v>208</v>
      </c>
      <c r="B11" s="6" t="s">
        <v>209</v>
      </c>
      <c r="C11" s="6" t="s">
        <v>197</v>
      </c>
      <c r="D11" s="6" t="n">
        <v>65000</v>
      </c>
    </row>
    <row r="12" customFormat="false" ht="18" hidden="false" customHeight="true" outlineLevel="0" collapsed="false">
      <c r="A12" s="9" t="s">
        <v>210</v>
      </c>
      <c r="B12" s="9" t="s">
        <v>211</v>
      </c>
      <c r="C12" s="9" t="s">
        <v>190</v>
      </c>
      <c r="D12" s="9" t="n">
        <v>33000</v>
      </c>
    </row>
    <row r="14" customFormat="false" ht="21.75" hidden="false" customHeight="true" outlineLevel="0" collapsed="false">
      <c r="A14" s="11" t="s">
        <v>65</v>
      </c>
      <c r="B14" s="11"/>
      <c r="C14" s="11"/>
      <c r="D14" s="11"/>
    </row>
    <row r="15" customFormat="false" ht="19.5" hidden="false" customHeight="true" outlineLevel="0" collapsed="false">
      <c r="A15" s="12" t="s">
        <v>212</v>
      </c>
      <c r="B15" s="13" t="n">
        <f aca="false">SUMIF(C3:C12,G3,D3:D12)</f>
        <v>197000</v>
      </c>
      <c r="C15" s="13"/>
      <c r="D15" s="13"/>
    </row>
    <row r="16" customFormat="false" ht="19.5" hidden="false" customHeight="true" outlineLevel="0" collapsed="false">
      <c r="A16" s="12" t="s">
        <v>213</v>
      </c>
      <c r="B16" s="13" t="n">
        <f aca="false">SUMIF(C3:C12,G4,D3:D12)</f>
        <v>167000</v>
      </c>
      <c r="C16" s="13"/>
      <c r="D16" s="13"/>
    </row>
    <row r="17" customFormat="false" ht="19.5" hidden="false" customHeight="true" outlineLevel="0" collapsed="false">
      <c r="A17" s="12" t="s">
        <v>214</v>
      </c>
      <c r="B17" s="13" t="n">
        <f aca="false">SUMIF(C3:C12,G5,D3:D12)</f>
        <v>165000</v>
      </c>
      <c r="C17" s="13"/>
      <c r="D17" s="13"/>
    </row>
    <row r="19" customFormat="false" ht="19.5" hidden="false" customHeight="true" outlineLevel="0" collapsed="false">
      <c r="A19" s="14" t="s">
        <v>215</v>
      </c>
      <c r="B19" s="14"/>
      <c r="C19" s="14"/>
      <c r="D19" s="14"/>
    </row>
  </sheetData>
  <mergeCells count="6">
    <mergeCell ref="A1:D1"/>
    <mergeCell ref="A14:D14"/>
    <mergeCell ref="B15:D15"/>
    <mergeCell ref="B16:D16"/>
    <mergeCell ref="B17:D17"/>
    <mergeCell ref="A19:D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5" min="1" style="1" width="18"/>
  </cols>
  <sheetData>
    <row r="1" customFormat="false" ht="34.5" hidden="false" customHeight="true" outlineLevel="0" collapsed="false">
      <c r="A1" s="10" t="s">
        <v>216</v>
      </c>
      <c r="B1" s="10"/>
      <c r="C1" s="10"/>
      <c r="D1" s="10"/>
      <c r="E1" s="10"/>
    </row>
    <row r="2" customFormat="false" ht="21.75" hidden="false" customHeight="true" outlineLevel="0" collapsed="false">
      <c r="A2" s="3" t="s">
        <v>46</v>
      </c>
      <c r="B2" s="3" t="s">
        <v>173</v>
      </c>
      <c r="C2" s="3" t="s">
        <v>156</v>
      </c>
      <c r="D2" s="3" t="s">
        <v>217</v>
      </c>
      <c r="E2" s="3" t="s">
        <v>174</v>
      </c>
    </row>
    <row r="3" customFormat="false" ht="18" hidden="false" customHeight="true" outlineLevel="0" collapsed="false">
      <c r="A3" s="6" t="s">
        <v>49</v>
      </c>
      <c r="B3" s="6" t="s">
        <v>176</v>
      </c>
      <c r="C3" s="6" t="s">
        <v>161</v>
      </c>
      <c r="D3" s="6" t="s">
        <v>50</v>
      </c>
      <c r="E3" s="6" t="n">
        <v>12000</v>
      </c>
    </row>
    <row r="4" customFormat="false" ht="18" hidden="false" customHeight="true" outlineLevel="0" collapsed="false">
      <c r="A4" s="9" t="s">
        <v>49</v>
      </c>
      <c r="B4" s="9" t="s">
        <v>176</v>
      </c>
      <c r="C4" s="9" t="s">
        <v>162</v>
      </c>
      <c r="D4" s="9" t="s">
        <v>52</v>
      </c>
      <c r="E4" s="9" t="n">
        <v>9500</v>
      </c>
    </row>
    <row r="5" customFormat="false" ht="18" hidden="false" customHeight="true" outlineLevel="0" collapsed="false">
      <c r="A5" s="6" t="s">
        <v>51</v>
      </c>
      <c r="B5" s="6" t="s">
        <v>176</v>
      </c>
      <c r="C5" s="6" t="s">
        <v>161</v>
      </c>
      <c r="D5" s="6" t="s">
        <v>54</v>
      </c>
      <c r="E5" s="6" t="n">
        <v>8700</v>
      </c>
    </row>
    <row r="6" customFormat="false" ht="18" hidden="false" customHeight="true" outlineLevel="0" collapsed="false">
      <c r="A6" s="9" t="s">
        <v>51</v>
      </c>
      <c r="B6" s="9" t="s">
        <v>177</v>
      </c>
      <c r="C6" s="9" t="s">
        <v>162</v>
      </c>
      <c r="D6" s="9" t="s">
        <v>56</v>
      </c>
      <c r="E6" s="9" t="n">
        <v>11200</v>
      </c>
    </row>
    <row r="7" customFormat="false" ht="18" hidden="false" customHeight="true" outlineLevel="0" collapsed="false">
      <c r="A7" s="6" t="s">
        <v>53</v>
      </c>
      <c r="B7" s="6" t="s">
        <v>176</v>
      </c>
      <c r="C7" s="6" t="s">
        <v>161</v>
      </c>
      <c r="D7" s="6" t="s">
        <v>57</v>
      </c>
      <c r="E7" s="6" t="n">
        <v>14500</v>
      </c>
    </row>
    <row r="8" customFormat="false" ht="18" hidden="false" customHeight="true" outlineLevel="0" collapsed="false">
      <c r="A8" s="9" t="s">
        <v>53</v>
      </c>
      <c r="B8" s="9" t="s">
        <v>177</v>
      </c>
      <c r="C8" s="9" t="s">
        <v>161</v>
      </c>
      <c r="D8" s="9" t="s">
        <v>58</v>
      </c>
      <c r="E8" s="9" t="n">
        <v>13800</v>
      </c>
    </row>
    <row r="9" customFormat="false" ht="18" hidden="false" customHeight="true" outlineLevel="0" collapsed="false">
      <c r="A9" s="6" t="s">
        <v>55</v>
      </c>
      <c r="B9" s="6" t="s">
        <v>177</v>
      </c>
      <c r="C9" s="6" t="s">
        <v>162</v>
      </c>
      <c r="D9" s="6" t="s">
        <v>59</v>
      </c>
      <c r="E9" s="6" t="n">
        <v>7900</v>
      </c>
    </row>
    <row r="10" customFormat="false" ht="18" hidden="false" customHeight="true" outlineLevel="0" collapsed="false">
      <c r="A10" s="9" t="s">
        <v>49</v>
      </c>
      <c r="B10" s="9" t="s">
        <v>177</v>
      </c>
      <c r="C10" s="9" t="s">
        <v>161</v>
      </c>
      <c r="D10" s="9" t="s">
        <v>60</v>
      </c>
      <c r="E10" s="9" t="n">
        <v>16200</v>
      </c>
    </row>
    <row r="11" customFormat="false" ht="18" hidden="false" customHeight="true" outlineLevel="0" collapsed="false">
      <c r="A11" s="6" t="s">
        <v>51</v>
      </c>
      <c r="B11" s="6" t="s">
        <v>178</v>
      </c>
      <c r="C11" s="6" t="s">
        <v>161</v>
      </c>
      <c r="D11" s="6" t="s">
        <v>61</v>
      </c>
      <c r="E11" s="6" t="n">
        <v>9800</v>
      </c>
    </row>
    <row r="12" customFormat="false" ht="18" hidden="false" customHeight="true" outlineLevel="0" collapsed="false">
      <c r="A12" s="9" t="s">
        <v>53</v>
      </c>
      <c r="B12" s="9" t="s">
        <v>178</v>
      </c>
      <c r="C12" s="9" t="s">
        <v>162</v>
      </c>
      <c r="D12" s="9" t="s">
        <v>62</v>
      </c>
      <c r="E12" s="9" t="n">
        <v>12600</v>
      </c>
    </row>
    <row r="13" customFormat="false" ht="18" hidden="false" customHeight="true" outlineLevel="0" collapsed="false">
      <c r="A13" s="6" t="s">
        <v>49</v>
      </c>
      <c r="B13" s="6" t="s">
        <v>178</v>
      </c>
      <c r="C13" s="6" t="s">
        <v>161</v>
      </c>
      <c r="D13" s="6" t="s">
        <v>50</v>
      </c>
      <c r="E13" s="6" t="n">
        <v>15400</v>
      </c>
    </row>
    <row r="14" customFormat="false" ht="18" hidden="false" customHeight="true" outlineLevel="0" collapsed="false">
      <c r="A14" s="9" t="s">
        <v>55</v>
      </c>
      <c r="B14" s="9" t="s">
        <v>178</v>
      </c>
      <c r="C14" s="9" t="s">
        <v>161</v>
      </c>
      <c r="D14" s="9" t="s">
        <v>63</v>
      </c>
      <c r="E14" s="9" t="n">
        <v>10300</v>
      </c>
    </row>
    <row r="16" customFormat="false" ht="21.75" hidden="false" customHeight="true" outlineLevel="0" collapsed="false">
      <c r="A16" s="11" t="s">
        <v>65</v>
      </c>
      <c r="B16" s="11"/>
      <c r="C16" s="11"/>
      <c r="D16" s="11"/>
      <c r="E16" s="11"/>
    </row>
    <row r="17" customFormat="false" ht="19.5" hidden="false" customHeight="true" outlineLevel="0" collapsed="false">
      <c r="A17" s="12" t="s">
        <v>218</v>
      </c>
      <c r="B17" s="13" t="n">
        <f aca="false">SUMIF(A3:A14,"North",E3:E14)</f>
        <v>53100</v>
      </c>
      <c r="C17" s="13"/>
      <c r="D17" s="13"/>
      <c r="E17" s="13"/>
    </row>
    <row r="18" customFormat="false" ht="19.5" hidden="false" customHeight="true" outlineLevel="0" collapsed="false">
      <c r="A18" s="12" t="s">
        <v>219</v>
      </c>
      <c r="B18" s="13" t="n">
        <f aca="false">SUMIFS(E3:E14,A3:A14,"North",B3:B14,"Q1")</f>
        <v>21500</v>
      </c>
      <c r="C18" s="13"/>
      <c r="D18" s="13"/>
      <c r="E18" s="13"/>
    </row>
    <row r="19" customFormat="false" ht="19.5" hidden="false" customHeight="true" outlineLevel="0" collapsed="false">
      <c r="A19" s="12" t="s">
        <v>220</v>
      </c>
      <c r="B19" s="13" t="n">
        <f aca="false">SUMIFS(E3:E14,A3:A14,"North",C3:C14,"Widget A")</f>
        <v>43600</v>
      </c>
      <c r="C19" s="13"/>
      <c r="D19" s="13"/>
      <c r="E19" s="13"/>
    </row>
    <row r="20" customFormat="false" ht="19.5" hidden="false" customHeight="true" outlineLevel="0" collapsed="false">
      <c r="A20" s="12" t="s">
        <v>221</v>
      </c>
      <c r="B20" s="13" t="n">
        <f aca="false">SUMIFS(E3:E14,A3:A14,"East",B3:B14,"Q1",C3:C14,"Widget A")</f>
        <v>14500</v>
      </c>
      <c r="C20" s="13"/>
      <c r="D20" s="13"/>
      <c r="E20" s="13"/>
    </row>
    <row r="22" customFormat="false" ht="19.5" hidden="false" customHeight="true" outlineLevel="0" collapsed="false">
      <c r="A22" s="14" t="s">
        <v>222</v>
      </c>
      <c r="B22" s="14"/>
      <c r="C22" s="14"/>
      <c r="D22" s="14"/>
      <c r="E22" s="14"/>
    </row>
  </sheetData>
  <mergeCells count="7">
    <mergeCell ref="A1:E1"/>
    <mergeCell ref="A16:E16"/>
    <mergeCell ref="B17:E17"/>
    <mergeCell ref="B18:E18"/>
    <mergeCell ref="B19:E19"/>
    <mergeCell ref="B20:E20"/>
    <mergeCell ref="A22:E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1" width="18"/>
    <col collapsed="false" customWidth="true" hidden="false" outlineLevel="0" max="3" min="3" style="1" width="20"/>
  </cols>
  <sheetData>
    <row r="1" customFormat="false" ht="34.5" hidden="false" customHeight="true" outlineLevel="0" collapsed="false">
      <c r="A1" s="10" t="s">
        <v>45</v>
      </c>
      <c r="B1" s="10"/>
      <c r="C1" s="10"/>
    </row>
    <row r="2" customFormat="false" ht="21.75" hidden="false" customHeight="true" outlineLevel="0" collapsed="false">
      <c r="A2" s="3" t="s">
        <v>46</v>
      </c>
      <c r="B2" s="3" t="s">
        <v>47</v>
      </c>
      <c r="C2" s="3" t="s">
        <v>48</v>
      </c>
    </row>
    <row r="3" customFormat="false" ht="18" hidden="false" customHeight="true" outlineLevel="0" collapsed="false">
      <c r="A3" s="6" t="s">
        <v>49</v>
      </c>
      <c r="B3" s="6" t="s">
        <v>50</v>
      </c>
      <c r="C3" s="6" t="n">
        <v>4500</v>
      </c>
    </row>
    <row r="4" customFormat="false" ht="18" hidden="false" customHeight="true" outlineLevel="0" collapsed="false">
      <c r="A4" s="9" t="s">
        <v>51</v>
      </c>
      <c r="B4" s="9" t="s">
        <v>52</v>
      </c>
      <c r="C4" s="9" t="n">
        <v>3200</v>
      </c>
    </row>
    <row r="5" customFormat="false" ht="18" hidden="false" customHeight="true" outlineLevel="0" collapsed="false">
      <c r="A5" s="6" t="s">
        <v>53</v>
      </c>
      <c r="B5" s="6" t="s">
        <v>54</v>
      </c>
      <c r="C5" s="6" t="n">
        <v>5800</v>
      </c>
    </row>
    <row r="6" customFormat="false" ht="18" hidden="false" customHeight="true" outlineLevel="0" collapsed="false">
      <c r="A6" s="9" t="s">
        <v>55</v>
      </c>
      <c r="B6" s="9" t="s">
        <v>56</v>
      </c>
      <c r="C6" s="9" t="n">
        <v>2900</v>
      </c>
    </row>
    <row r="7" customFormat="false" ht="18" hidden="false" customHeight="true" outlineLevel="0" collapsed="false">
      <c r="A7" s="6" t="s">
        <v>49</v>
      </c>
      <c r="B7" s="6" t="s">
        <v>57</v>
      </c>
      <c r="C7" s="6" t="n">
        <v>6100</v>
      </c>
    </row>
    <row r="8" customFormat="false" ht="18" hidden="false" customHeight="true" outlineLevel="0" collapsed="false">
      <c r="A8" s="9" t="s">
        <v>51</v>
      </c>
      <c r="B8" s="9" t="s">
        <v>58</v>
      </c>
      <c r="C8" s="9" t="n">
        <v>4400</v>
      </c>
    </row>
    <row r="9" customFormat="false" ht="18" hidden="false" customHeight="true" outlineLevel="0" collapsed="false">
      <c r="A9" s="6" t="s">
        <v>53</v>
      </c>
      <c r="B9" s="6" t="s">
        <v>59</v>
      </c>
      <c r="C9" s="6" t="n">
        <v>3700</v>
      </c>
    </row>
    <row r="10" customFormat="false" ht="18" hidden="false" customHeight="true" outlineLevel="0" collapsed="false">
      <c r="A10" s="9" t="s">
        <v>55</v>
      </c>
      <c r="B10" s="9" t="s">
        <v>60</v>
      </c>
      <c r="C10" s="9" t="n">
        <v>5200</v>
      </c>
    </row>
    <row r="11" customFormat="false" ht="18" hidden="false" customHeight="true" outlineLevel="0" collapsed="false">
      <c r="A11" s="6" t="s">
        <v>49</v>
      </c>
      <c r="B11" s="6" t="s">
        <v>61</v>
      </c>
      <c r="C11" s="6" t="n">
        <v>4800</v>
      </c>
    </row>
    <row r="12" customFormat="false" ht="18" hidden="false" customHeight="true" outlineLevel="0" collapsed="false">
      <c r="A12" s="9" t="s">
        <v>51</v>
      </c>
      <c r="B12" s="9" t="s">
        <v>62</v>
      </c>
      <c r="C12" s="9" t="n">
        <v>2600</v>
      </c>
    </row>
    <row r="13" customFormat="false" ht="18" hidden="false" customHeight="true" outlineLevel="0" collapsed="false">
      <c r="A13" s="6" t="s">
        <v>53</v>
      </c>
      <c r="B13" s="6" t="s">
        <v>63</v>
      </c>
      <c r="C13" s="6" t="n">
        <v>6300</v>
      </c>
    </row>
    <row r="14" customFormat="false" ht="18" hidden="false" customHeight="true" outlineLevel="0" collapsed="false">
      <c r="A14" s="9" t="s">
        <v>49</v>
      </c>
      <c r="B14" s="9" t="s">
        <v>64</v>
      </c>
      <c r="C14" s="9" t="n">
        <v>3900</v>
      </c>
    </row>
    <row r="16" customFormat="false" ht="21.75" hidden="false" customHeight="true" outlineLevel="0" collapsed="false">
      <c r="A16" s="11" t="s">
        <v>65</v>
      </c>
      <c r="B16" s="11"/>
      <c r="C16" s="11"/>
    </row>
    <row r="17" customFormat="false" ht="19.5" hidden="false" customHeight="true" outlineLevel="0" collapsed="false">
      <c r="A17" s="12" t="s">
        <v>66</v>
      </c>
      <c r="B17" s="13" t="n">
        <f aca="false">SUMIF(A3:A14,"North",C3:C14)</f>
        <v>19300</v>
      </c>
      <c r="C17" s="13"/>
    </row>
    <row r="18" customFormat="false" ht="19.5" hidden="false" customHeight="true" outlineLevel="0" collapsed="false">
      <c r="A18" s="12" t="s">
        <v>67</v>
      </c>
      <c r="B18" s="13" t="n">
        <f aca="false">SUMIF(A3:A14,"South",C3:C14)</f>
        <v>10200</v>
      </c>
      <c r="C18" s="13"/>
    </row>
    <row r="19" customFormat="false" ht="19.5" hidden="false" customHeight="true" outlineLevel="0" collapsed="false">
      <c r="A19" s="12" t="s">
        <v>68</v>
      </c>
      <c r="B19" s="13" t="n">
        <f aca="false">SUMIF(A3:A14,"East",C3:C14)</f>
        <v>15800</v>
      </c>
      <c r="C19" s="13"/>
    </row>
    <row r="20" customFormat="false" ht="19.5" hidden="false" customHeight="true" outlineLevel="0" collapsed="false">
      <c r="A20" s="12" t="s">
        <v>69</v>
      </c>
      <c r="B20" s="13" t="n">
        <f aca="false">SUMIF(A3:A14,"West",C3:C14)</f>
        <v>8100</v>
      </c>
      <c r="C20" s="13"/>
    </row>
    <row r="22" customFormat="false" ht="19.5" hidden="false" customHeight="true" outlineLevel="0" collapsed="false">
      <c r="A22" s="14" t="s">
        <v>70</v>
      </c>
      <c r="B22" s="14"/>
      <c r="C22" s="14"/>
    </row>
  </sheetData>
  <mergeCells count="7">
    <mergeCell ref="A1:C1"/>
    <mergeCell ref="A16:C16"/>
    <mergeCell ref="B17:C17"/>
    <mergeCell ref="B18:C18"/>
    <mergeCell ref="B19:C19"/>
    <mergeCell ref="B20:C20"/>
    <mergeCell ref="A22:C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3" min="1" style="1" width="18"/>
  </cols>
  <sheetData>
    <row r="1" customFormat="false" ht="34.5" hidden="false" customHeight="true" outlineLevel="0" collapsed="false">
      <c r="A1" s="10" t="s">
        <v>71</v>
      </c>
      <c r="B1" s="10"/>
      <c r="C1" s="10"/>
    </row>
    <row r="2" customFormat="false" ht="21.75" hidden="false" customHeight="true" outlineLevel="0" collapsed="false">
      <c r="A2" s="3" t="s">
        <v>72</v>
      </c>
      <c r="B2" s="3" t="s">
        <v>73</v>
      </c>
      <c r="C2" s="3" t="s">
        <v>74</v>
      </c>
    </row>
    <row r="3" customFormat="false" ht="18" hidden="false" customHeight="true" outlineLevel="0" collapsed="false">
      <c r="A3" s="6" t="s">
        <v>75</v>
      </c>
      <c r="B3" s="6" t="s">
        <v>76</v>
      </c>
      <c r="C3" s="6" t="n">
        <v>12000</v>
      </c>
    </row>
    <row r="4" customFormat="false" ht="18" hidden="false" customHeight="true" outlineLevel="0" collapsed="false">
      <c r="A4" s="9" t="s">
        <v>77</v>
      </c>
      <c r="B4" s="9" t="s">
        <v>76</v>
      </c>
      <c r="C4" s="9" t="n">
        <v>9500</v>
      </c>
    </row>
    <row r="5" customFormat="false" ht="18" hidden="false" customHeight="true" outlineLevel="0" collapsed="false">
      <c r="A5" s="6" t="s">
        <v>78</v>
      </c>
      <c r="B5" s="6" t="s">
        <v>79</v>
      </c>
      <c r="C5" s="6" t="n">
        <v>18000</v>
      </c>
    </row>
    <row r="6" customFormat="false" ht="18" hidden="false" customHeight="true" outlineLevel="0" collapsed="false">
      <c r="A6" s="9" t="s">
        <v>80</v>
      </c>
      <c r="B6" s="9" t="s">
        <v>81</v>
      </c>
      <c r="C6" s="9" t="n">
        <v>4500</v>
      </c>
    </row>
    <row r="7" customFormat="false" ht="18" hidden="false" customHeight="true" outlineLevel="0" collapsed="false">
      <c r="A7" s="6" t="s">
        <v>82</v>
      </c>
      <c r="B7" s="6" t="s">
        <v>76</v>
      </c>
      <c r="C7" s="6" t="n">
        <v>7800</v>
      </c>
    </row>
    <row r="8" customFormat="false" ht="18" hidden="false" customHeight="true" outlineLevel="0" collapsed="false">
      <c r="A8" s="9" t="s">
        <v>83</v>
      </c>
      <c r="B8" s="9" t="s">
        <v>79</v>
      </c>
      <c r="C8" s="9" t="n">
        <v>11000</v>
      </c>
    </row>
    <row r="9" customFormat="false" ht="18" hidden="false" customHeight="true" outlineLevel="0" collapsed="false">
      <c r="A9" s="6" t="s">
        <v>84</v>
      </c>
      <c r="B9" s="6" t="s">
        <v>85</v>
      </c>
      <c r="C9" s="6" t="n">
        <v>2300</v>
      </c>
    </row>
    <row r="10" customFormat="false" ht="18" hidden="false" customHeight="true" outlineLevel="0" collapsed="false">
      <c r="A10" s="9" t="s">
        <v>86</v>
      </c>
      <c r="B10" s="9" t="s">
        <v>76</v>
      </c>
      <c r="C10" s="9" t="n">
        <v>5600</v>
      </c>
    </row>
    <row r="11" customFormat="false" ht="18" hidden="false" customHeight="true" outlineLevel="0" collapsed="false">
      <c r="A11" s="6" t="s">
        <v>87</v>
      </c>
      <c r="B11" s="6" t="s">
        <v>79</v>
      </c>
      <c r="C11" s="6" t="n">
        <v>3200</v>
      </c>
    </row>
    <row r="12" customFormat="false" ht="18" hidden="false" customHeight="true" outlineLevel="0" collapsed="false">
      <c r="A12" s="9" t="s">
        <v>88</v>
      </c>
      <c r="B12" s="9" t="s">
        <v>76</v>
      </c>
      <c r="C12" s="9" t="n">
        <v>4100</v>
      </c>
    </row>
    <row r="14" customFormat="false" ht="21.75" hidden="false" customHeight="true" outlineLevel="0" collapsed="false">
      <c r="A14" s="11" t="s">
        <v>65</v>
      </c>
      <c r="B14" s="11"/>
      <c r="C14" s="11"/>
    </row>
    <row r="15" customFormat="false" ht="19.5" hidden="false" customHeight="true" outlineLevel="0" collapsed="false">
      <c r="A15" s="12" t="s">
        <v>89</v>
      </c>
      <c r="B15" s="13" t="n">
        <f aca="false">SUMIF(A3:A12,"Apple*",C3:C12)</f>
        <v>47500</v>
      </c>
      <c r="C15" s="13"/>
    </row>
    <row r="16" customFormat="false" ht="19.5" hidden="false" customHeight="true" outlineLevel="0" collapsed="false">
      <c r="A16" s="12" t="s">
        <v>90</v>
      </c>
      <c r="B16" s="13" t="n">
        <f aca="false">SUMIF(B3:B12,"Electronics",C3:C12)</f>
        <v>39000</v>
      </c>
      <c r="C16" s="13"/>
    </row>
    <row r="17" customFormat="false" ht="19.5" hidden="false" customHeight="true" outlineLevel="0" collapsed="false">
      <c r="A17" s="12" t="s">
        <v>91</v>
      </c>
      <c r="B17" s="13" t="n">
        <f aca="false">SUMIF(A3:A12,"*Pro*",C3:C12)</f>
        <v>13600</v>
      </c>
      <c r="C17" s="13"/>
    </row>
    <row r="19" customFormat="false" ht="19.5" hidden="false" customHeight="true" outlineLevel="0" collapsed="false">
      <c r="A19" s="14" t="s">
        <v>92</v>
      </c>
      <c r="B19" s="14"/>
      <c r="C19" s="14"/>
    </row>
  </sheetData>
  <mergeCells count="6">
    <mergeCell ref="A1:C1"/>
    <mergeCell ref="A14:C14"/>
    <mergeCell ref="B15:C15"/>
    <mergeCell ref="B16:C16"/>
    <mergeCell ref="B17:C17"/>
    <mergeCell ref="A19:C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4" min="1" style="1" width="18"/>
  </cols>
  <sheetData>
    <row r="1" customFormat="false" ht="34.5" hidden="false" customHeight="true" outlineLevel="0" collapsed="false">
      <c r="A1" s="10" t="s">
        <v>93</v>
      </c>
      <c r="B1" s="10"/>
      <c r="C1" s="10"/>
      <c r="D1" s="10"/>
    </row>
    <row r="2" customFormat="false" ht="21.75" hidden="false" customHeight="true" outlineLevel="0" collapsed="false">
      <c r="A2" s="3" t="s">
        <v>94</v>
      </c>
      <c r="B2" s="3" t="s">
        <v>95</v>
      </c>
      <c r="C2" s="3" t="s">
        <v>96</v>
      </c>
      <c r="D2" s="3" t="s">
        <v>97</v>
      </c>
    </row>
    <row r="3" customFormat="false" ht="18" hidden="false" customHeight="true" outlineLevel="0" collapsed="false">
      <c r="A3" s="6" t="s">
        <v>50</v>
      </c>
      <c r="B3" s="6" t="n">
        <v>620</v>
      </c>
      <c r="C3" s="6" t="n">
        <v>1860</v>
      </c>
      <c r="D3" s="6" t="s">
        <v>98</v>
      </c>
    </row>
    <row r="4" customFormat="false" ht="18" hidden="false" customHeight="true" outlineLevel="0" collapsed="false">
      <c r="A4" s="9" t="s">
        <v>52</v>
      </c>
      <c r="B4" s="9" t="n">
        <v>430</v>
      </c>
      <c r="C4" s="9" t="n">
        <v>1290</v>
      </c>
      <c r="D4" s="9" t="s">
        <v>99</v>
      </c>
    </row>
    <row r="5" customFormat="false" ht="18" hidden="false" customHeight="true" outlineLevel="0" collapsed="false">
      <c r="A5" s="6" t="s">
        <v>54</v>
      </c>
      <c r="B5" s="6" t="n">
        <v>780</v>
      </c>
      <c r="C5" s="6" t="n">
        <v>2340</v>
      </c>
      <c r="D5" s="6" t="s">
        <v>98</v>
      </c>
    </row>
    <row r="6" customFormat="false" ht="18" hidden="false" customHeight="true" outlineLevel="0" collapsed="false">
      <c r="A6" s="9" t="s">
        <v>56</v>
      </c>
      <c r="B6" s="9" t="n">
        <v>390</v>
      </c>
      <c r="C6" s="9" t="n">
        <v>1170</v>
      </c>
      <c r="D6" s="9" t="s">
        <v>99</v>
      </c>
    </row>
    <row r="7" customFormat="false" ht="18" hidden="false" customHeight="true" outlineLevel="0" collapsed="false">
      <c r="A7" s="6" t="s">
        <v>57</v>
      </c>
      <c r="B7" s="6" t="n">
        <v>510</v>
      </c>
      <c r="C7" s="6" t="n">
        <v>1530</v>
      </c>
      <c r="D7" s="6" t="s">
        <v>98</v>
      </c>
    </row>
    <row r="8" customFormat="false" ht="18" hidden="false" customHeight="true" outlineLevel="0" collapsed="false">
      <c r="A8" s="9" t="s">
        <v>58</v>
      </c>
      <c r="B8" s="9" t="n">
        <v>290</v>
      </c>
      <c r="C8" s="9" t="n">
        <v>870</v>
      </c>
      <c r="D8" s="9" t="s">
        <v>99</v>
      </c>
    </row>
    <row r="9" customFormat="false" ht="18" hidden="false" customHeight="true" outlineLevel="0" collapsed="false">
      <c r="A9" s="6" t="s">
        <v>59</v>
      </c>
      <c r="B9" s="6" t="n">
        <v>650</v>
      </c>
      <c r="C9" s="6" t="n">
        <v>1950</v>
      </c>
      <c r="D9" s="6" t="s">
        <v>98</v>
      </c>
    </row>
    <row r="10" customFormat="false" ht="18" hidden="false" customHeight="true" outlineLevel="0" collapsed="false">
      <c r="A10" s="9" t="s">
        <v>60</v>
      </c>
      <c r="B10" s="9" t="n">
        <v>480</v>
      </c>
      <c r="C10" s="9" t="n">
        <v>1440</v>
      </c>
      <c r="D10" s="9" t="s">
        <v>99</v>
      </c>
    </row>
    <row r="11" customFormat="false" ht="18" hidden="false" customHeight="true" outlineLevel="0" collapsed="false">
      <c r="A11" s="6" t="s">
        <v>61</v>
      </c>
      <c r="B11" s="6" t="n">
        <v>820</v>
      </c>
      <c r="C11" s="6" t="n">
        <v>2460</v>
      </c>
      <c r="D11" s="6" t="s">
        <v>98</v>
      </c>
    </row>
    <row r="12" customFormat="false" ht="18" hidden="false" customHeight="true" outlineLevel="0" collapsed="false">
      <c r="A12" s="9" t="s">
        <v>62</v>
      </c>
      <c r="B12" s="9" t="n">
        <v>350</v>
      </c>
      <c r="C12" s="9" t="n">
        <v>1050</v>
      </c>
      <c r="D12" s="9" t="s">
        <v>99</v>
      </c>
    </row>
    <row r="14" customFormat="false" ht="21.75" hidden="false" customHeight="true" outlineLevel="0" collapsed="false">
      <c r="A14" s="11" t="s">
        <v>65</v>
      </c>
      <c r="B14" s="11"/>
      <c r="C14" s="11"/>
      <c r="D14" s="11"/>
    </row>
    <row r="15" customFormat="false" ht="19.5" hidden="false" customHeight="true" outlineLevel="0" collapsed="false">
      <c r="A15" s="12" t="s">
        <v>100</v>
      </c>
      <c r="B15" s="13" t="n">
        <f aca="false">SUMIF(B3:B12,"&gt;500",C3:C12)</f>
        <v>10140</v>
      </c>
      <c r="C15" s="13"/>
      <c r="D15" s="13"/>
    </row>
    <row r="16" customFormat="false" ht="19.5" hidden="false" customHeight="true" outlineLevel="0" collapsed="false">
      <c r="A16" s="12" t="s">
        <v>101</v>
      </c>
      <c r="B16" s="13" t="n">
        <f aca="false">SUMIF(B3:B12,"&lt;=500",C3:C12)</f>
        <v>5820</v>
      </c>
      <c r="C16" s="13"/>
      <c r="D16" s="13"/>
    </row>
    <row r="17" customFormat="false" ht="19.5" hidden="false" customHeight="true" outlineLevel="0" collapsed="false">
      <c r="A17" s="12" t="s">
        <v>102</v>
      </c>
      <c r="B17" s="13" t="n">
        <f aca="false">SUMIF(B3:B12,"&gt;=600",C3:C12)</f>
        <v>8610</v>
      </c>
      <c r="C17" s="13"/>
      <c r="D17" s="13"/>
    </row>
    <row r="19" customFormat="false" ht="19.5" hidden="false" customHeight="true" outlineLevel="0" collapsed="false">
      <c r="A19" s="14" t="s">
        <v>103</v>
      </c>
      <c r="B19" s="14"/>
      <c r="C19" s="14"/>
      <c r="D19" s="14"/>
    </row>
  </sheetData>
  <mergeCells count="6">
    <mergeCell ref="A1:D1"/>
    <mergeCell ref="A14:D14"/>
    <mergeCell ref="B15:D15"/>
    <mergeCell ref="B16:D16"/>
    <mergeCell ref="B17:D17"/>
    <mergeCell ref="A19:D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1" width="18"/>
    <col collapsed="false" customWidth="true" hidden="false" outlineLevel="0" max="3" min="3" style="1" width="19"/>
  </cols>
  <sheetData>
    <row r="1" customFormat="false" ht="34.5" hidden="false" customHeight="true" outlineLevel="0" collapsed="false">
      <c r="A1" s="10" t="s">
        <v>104</v>
      </c>
      <c r="B1" s="10"/>
      <c r="C1" s="10"/>
    </row>
    <row r="2" customFormat="false" ht="21.75" hidden="false" customHeight="true" outlineLevel="0" collapsed="false">
      <c r="A2" s="3" t="s">
        <v>105</v>
      </c>
      <c r="B2" s="3" t="s">
        <v>106</v>
      </c>
      <c r="C2" s="3" t="s">
        <v>107</v>
      </c>
    </row>
    <row r="3" customFormat="false" ht="18" hidden="false" customHeight="true" outlineLevel="0" collapsed="false">
      <c r="A3" s="15" t="n">
        <v>45306</v>
      </c>
      <c r="B3" s="6" t="s">
        <v>50</v>
      </c>
      <c r="C3" s="6" t="n">
        <v>3400</v>
      </c>
    </row>
    <row r="4" customFormat="false" ht="18" hidden="false" customHeight="true" outlineLevel="0" collapsed="false">
      <c r="A4" s="16" t="n">
        <v>45373</v>
      </c>
      <c r="B4" s="9" t="s">
        <v>52</v>
      </c>
      <c r="C4" s="9" t="n">
        <v>5600</v>
      </c>
    </row>
    <row r="5" customFormat="false" ht="18" hidden="false" customHeight="true" outlineLevel="0" collapsed="false">
      <c r="A5" s="15" t="n">
        <v>45422</v>
      </c>
      <c r="B5" s="6" t="s">
        <v>54</v>
      </c>
      <c r="C5" s="6" t="n">
        <v>2800</v>
      </c>
    </row>
    <row r="6" customFormat="false" ht="18" hidden="false" customHeight="true" outlineLevel="0" collapsed="false">
      <c r="A6" s="16" t="n">
        <v>45477</v>
      </c>
      <c r="B6" s="9" t="s">
        <v>56</v>
      </c>
      <c r="C6" s="9" t="n">
        <v>7200</v>
      </c>
    </row>
    <row r="7" customFormat="false" ht="18" hidden="false" customHeight="true" outlineLevel="0" collapsed="false">
      <c r="A7" s="15" t="n">
        <v>45523</v>
      </c>
      <c r="B7" s="6" t="s">
        <v>57</v>
      </c>
      <c r="C7" s="6" t="n">
        <v>4100</v>
      </c>
    </row>
    <row r="8" customFormat="false" ht="18" hidden="false" customHeight="true" outlineLevel="0" collapsed="false">
      <c r="A8" s="16" t="n">
        <v>45565</v>
      </c>
      <c r="B8" s="9" t="s">
        <v>58</v>
      </c>
      <c r="C8" s="9" t="n">
        <v>6500</v>
      </c>
    </row>
    <row r="9" customFormat="false" ht="18" hidden="false" customHeight="true" outlineLevel="0" collapsed="false">
      <c r="A9" s="15" t="n">
        <v>45577</v>
      </c>
      <c r="B9" s="6" t="s">
        <v>59</v>
      </c>
      <c r="C9" s="6" t="n">
        <v>3900</v>
      </c>
    </row>
    <row r="10" customFormat="false" ht="18" hidden="false" customHeight="true" outlineLevel="0" collapsed="false">
      <c r="A10" s="16" t="n">
        <v>45621</v>
      </c>
      <c r="B10" s="9" t="s">
        <v>60</v>
      </c>
      <c r="C10" s="9" t="n">
        <v>8200</v>
      </c>
    </row>
    <row r="11" customFormat="false" ht="18" hidden="false" customHeight="true" outlineLevel="0" collapsed="false">
      <c r="A11" s="15" t="n">
        <v>45631</v>
      </c>
      <c r="B11" s="6" t="s">
        <v>61</v>
      </c>
      <c r="C11" s="6" t="n">
        <v>5500</v>
      </c>
    </row>
    <row r="12" customFormat="false" ht="18" hidden="false" customHeight="true" outlineLevel="0" collapsed="false">
      <c r="A12" s="16" t="n">
        <v>45654</v>
      </c>
      <c r="B12" s="9" t="s">
        <v>62</v>
      </c>
      <c r="C12" s="9" t="n">
        <v>4700</v>
      </c>
    </row>
    <row r="14" customFormat="false" ht="21.75" hidden="false" customHeight="true" outlineLevel="0" collapsed="false">
      <c r="A14" s="11" t="s">
        <v>65</v>
      </c>
      <c r="B14" s="11"/>
      <c r="C14" s="11"/>
    </row>
    <row r="15" customFormat="false" ht="19.5" hidden="false" customHeight="true" outlineLevel="0" collapsed="false">
      <c r="A15" s="12" t="s">
        <v>108</v>
      </c>
      <c r="B15" s="13" t="n">
        <f aca="false">SUMIF(A3:A12,"&gt;"&amp;DATE(2024,6,30),C3:C12)</f>
        <v>40100</v>
      </c>
      <c r="C15" s="13"/>
    </row>
    <row r="16" customFormat="false" ht="19.5" hidden="false" customHeight="true" outlineLevel="0" collapsed="false">
      <c r="A16" s="12" t="s">
        <v>109</v>
      </c>
      <c r="B16" s="13" t="n">
        <f aca="false">SUMIF(A3:A12,"&lt;"&amp;DATE(2024,4,1),C3:C12)</f>
        <v>9000</v>
      </c>
      <c r="C16" s="13"/>
    </row>
    <row r="17" customFormat="false" ht="19.5" hidden="false" customHeight="true" outlineLevel="0" collapsed="false">
      <c r="A17" s="12" t="s">
        <v>110</v>
      </c>
      <c r="B17" s="13" t="n">
        <f aca="false">SUMIF(A3:A12,"&gt;"&amp;DATE(2024,9,30),C3:C12)</f>
        <v>22300</v>
      </c>
      <c r="C17" s="13"/>
    </row>
    <row r="19" customFormat="false" ht="19.5" hidden="false" customHeight="true" outlineLevel="0" collapsed="false">
      <c r="A19" s="14" t="s">
        <v>111</v>
      </c>
      <c r="B19" s="14"/>
      <c r="C19" s="14"/>
    </row>
  </sheetData>
  <mergeCells count="6">
    <mergeCell ref="A1:C1"/>
    <mergeCell ref="A14:C14"/>
    <mergeCell ref="B15:C15"/>
    <mergeCell ref="B16:C16"/>
    <mergeCell ref="B17:C17"/>
    <mergeCell ref="A19:C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8"/>
    <col collapsed="false" customWidth="true" hidden="false" outlineLevel="0" max="2" min="2" style="1" width="20"/>
    <col collapsed="false" customWidth="true" hidden="false" outlineLevel="0" max="3" min="3" style="1" width="19"/>
    <col collapsed="false" customWidth="true" hidden="false" outlineLevel="0" max="4" min="4" style="1" width="18"/>
  </cols>
  <sheetData>
    <row r="1" customFormat="false" ht="34.5" hidden="false" customHeight="true" outlineLevel="0" collapsed="false">
      <c r="A1" s="10" t="s">
        <v>112</v>
      </c>
      <c r="B1" s="10"/>
      <c r="C1" s="10"/>
      <c r="D1" s="10"/>
    </row>
    <row r="2" customFormat="false" ht="21.75" hidden="false" customHeight="true" outlineLevel="0" collapsed="false">
      <c r="A2" s="3" t="s">
        <v>113</v>
      </c>
      <c r="B2" s="3" t="s">
        <v>114</v>
      </c>
      <c r="C2" s="3" t="s">
        <v>115</v>
      </c>
      <c r="D2" s="3" t="s">
        <v>116</v>
      </c>
    </row>
    <row r="3" customFormat="false" ht="18" hidden="false" customHeight="true" outlineLevel="0" collapsed="false">
      <c r="A3" s="6" t="s">
        <v>117</v>
      </c>
      <c r="B3" s="6" t="s">
        <v>118</v>
      </c>
      <c r="C3" s="6" t="n">
        <v>4500</v>
      </c>
      <c r="D3" s="6" t="s">
        <v>119</v>
      </c>
    </row>
    <row r="4" customFormat="false" ht="18" hidden="false" customHeight="true" outlineLevel="0" collapsed="false">
      <c r="A4" s="9" t="s">
        <v>120</v>
      </c>
      <c r="B4" s="9"/>
      <c r="C4" s="9" t="n">
        <v>3200</v>
      </c>
      <c r="D4" s="9"/>
    </row>
    <row r="5" customFormat="false" ht="18" hidden="false" customHeight="true" outlineLevel="0" collapsed="false">
      <c r="A5" s="6" t="s">
        <v>121</v>
      </c>
      <c r="B5" s="6" t="s">
        <v>122</v>
      </c>
      <c r="C5" s="6" t="n">
        <v>8900</v>
      </c>
      <c r="D5" s="6" t="s">
        <v>123</v>
      </c>
    </row>
    <row r="6" customFormat="false" ht="18" hidden="false" customHeight="true" outlineLevel="0" collapsed="false">
      <c r="A6" s="9" t="s">
        <v>124</v>
      </c>
      <c r="B6" s="9"/>
      <c r="C6" s="9" t="n">
        <v>1500</v>
      </c>
      <c r="D6" s="9"/>
    </row>
    <row r="7" customFormat="false" ht="18" hidden="false" customHeight="true" outlineLevel="0" collapsed="false">
      <c r="A7" s="6" t="s">
        <v>125</v>
      </c>
      <c r="B7" s="6" t="s">
        <v>118</v>
      </c>
      <c r="C7" s="6" t="n">
        <v>2700</v>
      </c>
      <c r="D7" s="6"/>
    </row>
    <row r="8" customFormat="false" ht="18" hidden="false" customHeight="true" outlineLevel="0" collapsed="false">
      <c r="A8" s="9" t="s">
        <v>126</v>
      </c>
      <c r="B8" s="9" t="s">
        <v>127</v>
      </c>
      <c r="C8" s="9" t="n">
        <v>15000</v>
      </c>
      <c r="D8" s="9" t="s">
        <v>128</v>
      </c>
    </row>
    <row r="9" customFormat="false" ht="18" hidden="false" customHeight="true" outlineLevel="0" collapsed="false">
      <c r="A9" s="6" t="s">
        <v>129</v>
      </c>
      <c r="B9" s="6"/>
      <c r="C9" s="6" t="n">
        <v>900</v>
      </c>
      <c r="D9" s="6"/>
    </row>
    <row r="10" customFormat="false" ht="18" hidden="false" customHeight="true" outlineLevel="0" collapsed="false">
      <c r="A10" s="9" t="s">
        <v>130</v>
      </c>
      <c r="B10" s="9" t="s">
        <v>122</v>
      </c>
      <c r="C10" s="9" t="n">
        <v>6200</v>
      </c>
      <c r="D10" s="9"/>
    </row>
    <row r="11" customFormat="false" ht="18" hidden="false" customHeight="true" outlineLevel="0" collapsed="false">
      <c r="A11" s="6" t="s">
        <v>131</v>
      </c>
      <c r="B11" s="6" t="s">
        <v>118</v>
      </c>
      <c r="C11" s="6" t="n">
        <v>3400</v>
      </c>
      <c r="D11" s="6" t="s">
        <v>132</v>
      </c>
    </row>
    <row r="12" customFormat="false" ht="18" hidden="false" customHeight="true" outlineLevel="0" collapsed="false">
      <c r="A12" s="9" t="s">
        <v>133</v>
      </c>
      <c r="B12" s="9"/>
      <c r="C12" s="9" t="n">
        <v>2100</v>
      </c>
      <c r="D12" s="9"/>
    </row>
    <row r="14" customFormat="false" ht="21.75" hidden="false" customHeight="true" outlineLevel="0" collapsed="false">
      <c r="A14" s="11" t="s">
        <v>65</v>
      </c>
      <c r="B14" s="11"/>
      <c r="C14" s="11"/>
      <c r="D14" s="11"/>
    </row>
    <row r="15" customFormat="false" ht="19.5" hidden="false" customHeight="true" outlineLevel="0" collapsed="false">
      <c r="A15" s="12" t="s">
        <v>134</v>
      </c>
      <c r="B15" s="13" t="n">
        <f aca="false">SUMIF(B3:B12,"",C3:C12)</f>
        <v>7700</v>
      </c>
      <c r="C15" s="13"/>
      <c r="D15" s="13"/>
    </row>
    <row r="16" customFormat="false" ht="19.5" hidden="false" customHeight="true" outlineLevel="0" collapsed="false">
      <c r="A16" s="12" t="s">
        <v>135</v>
      </c>
      <c r="B16" s="13" t="n">
        <f aca="false">SUMIF(B3:B12,"&lt;&gt;",C3:C12)</f>
        <v>40700</v>
      </c>
      <c r="C16" s="13"/>
      <c r="D16" s="13"/>
    </row>
    <row r="17" customFormat="false" ht="19.5" hidden="false" customHeight="true" outlineLevel="0" collapsed="false">
      <c r="A17" s="12" t="s">
        <v>136</v>
      </c>
      <c r="B17" s="13" t="n">
        <f aca="false">SUMIF(D3:D12,"",C3:C12)</f>
        <v>16600</v>
      </c>
      <c r="C17" s="13"/>
      <c r="D17" s="13"/>
    </row>
    <row r="19" customFormat="false" ht="19.5" hidden="false" customHeight="true" outlineLevel="0" collapsed="false">
      <c r="A19" s="14" t="s">
        <v>137</v>
      </c>
      <c r="B19" s="14"/>
      <c r="C19" s="14"/>
      <c r="D19" s="14"/>
    </row>
  </sheetData>
  <mergeCells count="6">
    <mergeCell ref="A1:D1"/>
    <mergeCell ref="A14:D14"/>
    <mergeCell ref="B15:D15"/>
    <mergeCell ref="B16:D16"/>
    <mergeCell ref="B17:D17"/>
    <mergeCell ref="A19:D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0"/>
    <col collapsed="false" customWidth="true" hidden="false" outlineLevel="0" max="3" min="2" style="1" width="18"/>
  </cols>
  <sheetData>
    <row r="1" customFormat="false" ht="34.5" hidden="false" customHeight="true" outlineLevel="0" collapsed="false">
      <c r="A1" s="10" t="s">
        <v>138</v>
      </c>
      <c r="B1" s="10"/>
      <c r="C1" s="10"/>
    </row>
    <row r="2" customFormat="false" ht="21.75" hidden="false" customHeight="true" outlineLevel="0" collapsed="false">
      <c r="A2" s="3" t="s">
        <v>139</v>
      </c>
      <c r="B2" s="3" t="s">
        <v>140</v>
      </c>
      <c r="C2" s="3" t="s">
        <v>141</v>
      </c>
    </row>
    <row r="3" customFormat="false" ht="18" hidden="false" customHeight="true" outlineLevel="0" collapsed="false">
      <c r="A3" s="6" t="s">
        <v>142</v>
      </c>
      <c r="B3" s="6" t="n">
        <v>5400</v>
      </c>
      <c r="C3" s="6" t="s">
        <v>143</v>
      </c>
    </row>
    <row r="4" customFormat="false" ht="18" hidden="false" customHeight="true" outlineLevel="0" collapsed="false">
      <c r="A4" s="9" t="s">
        <v>144</v>
      </c>
      <c r="B4" s="9" t="n">
        <v>-1200</v>
      </c>
      <c r="C4" s="9" t="s">
        <v>143</v>
      </c>
    </row>
    <row r="5" customFormat="false" ht="18" hidden="false" customHeight="true" outlineLevel="0" collapsed="false">
      <c r="A5" s="6" t="s">
        <v>142</v>
      </c>
      <c r="B5" s="6" t="n">
        <v>3800</v>
      </c>
      <c r="C5" s="6" t="s">
        <v>145</v>
      </c>
    </row>
    <row r="6" customFormat="false" ht="18" hidden="false" customHeight="true" outlineLevel="0" collapsed="false">
      <c r="A6" s="9" t="s">
        <v>146</v>
      </c>
      <c r="B6" s="9" t="n">
        <v>-800</v>
      </c>
      <c r="C6" s="9" t="s">
        <v>147</v>
      </c>
    </row>
    <row r="7" customFormat="false" ht="18" hidden="false" customHeight="true" outlineLevel="0" collapsed="false">
      <c r="A7" s="6" t="s">
        <v>142</v>
      </c>
      <c r="B7" s="6" t="n">
        <v>7200</v>
      </c>
      <c r="C7" s="6" t="s">
        <v>143</v>
      </c>
    </row>
    <row r="8" customFormat="false" ht="18" hidden="false" customHeight="true" outlineLevel="0" collapsed="false">
      <c r="A8" s="9" t="s">
        <v>144</v>
      </c>
      <c r="B8" s="9" t="n">
        <v>-2100</v>
      </c>
      <c r="C8" s="9" t="s">
        <v>145</v>
      </c>
    </row>
    <row r="9" customFormat="false" ht="18" hidden="false" customHeight="true" outlineLevel="0" collapsed="false">
      <c r="A9" s="6" t="s">
        <v>142</v>
      </c>
      <c r="B9" s="6" t="n">
        <v>4100</v>
      </c>
      <c r="C9" s="6" t="s">
        <v>147</v>
      </c>
    </row>
    <row r="10" customFormat="false" ht="18" hidden="false" customHeight="true" outlineLevel="0" collapsed="false">
      <c r="A10" s="9" t="s">
        <v>148</v>
      </c>
      <c r="B10" s="9" t="n">
        <v>500</v>
      </c>
      <c r="C10" s="9" t="s">
        <v>149</v>
      </c>
    </row>
    <row r="11" customFormat="false" ht="18" hidden="false" customHeight="true" outlineLevel="0" collapsed="false">
      <c r="A11" s="6" t="s">
        <v>142</v>
      </c>
      <c r="B11" s="6" t="n">
        <v>6300</v>
      </c>
      <c r="C11" s="6" t="s">
        <v>143</v>
      </c>
    </row>
    <row r="12" customFormat="false" ht="18" hidden="false" customHeight="true" outlineLevel="0" collapsed="false">
      <c r="A12" s="9" t="s">
        <v>144</v>
      </c>
      <c r="B12" s="9" t="n">
        <v>-900</v>
      </c>
      <c r="C12" s="9" t="s">
        <v>147</v>
      </c>
    </row>
    <row r="13" customFormat="false" ht="18" hidden="false" customHeight="true" outlineLevel="0" collapsed="false">
      <c r="A13" s="6" t="s">
        <v>142</v>
      </c>
      <c r="B13" s="6" t="n">
        <v>2900</v>
      </c>
      <c r="C13" s="6" t="s">
        <v>145</v>
      </c>
    </row>
    <row r="14" customFormat="false" ht="18" hidden="false" customHeight="true" outlineLevel="0" collapsed="false">
      <c r="A14" s="9" t="s">
        <v>146</v>
      </c>
      <c r="B14" s="9" t="n">
        <v>-600</v>
      </c>
      <c r="C14" s="9" t="s">
        <v>149</v>
      </c>
    </row>
    <row r="16" customFormat="false" ht="21.75" hidden="false" customHeight="true" outlineLevel="0" collapsed="false">
      <c r="A16" s="11" t="s">
        <v>65</v>
      </c>
      <c r="B16" s="11"/>
      <c r="C16" s="11"/>
    </row>
    <row r="17" customFormat="false" ht="19.5" hidden="false" customHeight="true" outlineLevel="0" collapsed="false">
      <c r="A17" s="12" t="s">
        <v>150</v>
      </c>
      <c r="B17" s="13" t="n">
        <f aca="false">SUMIF(A3:A14,"&lt;&gt;Return",B3:B14)</f>
        <v>28800</v>
      </c>
      <c r="C17" s="13"/>
    </row>
    <row r="18" customFormat="false" ht="19.5" hidden="false" customHeight="true" outlineLevel="0" collapsed="false">
      <c r="A18" s="12" t="s">
        <v>151</v>
      </c>
      <c r="B18" s="13" t="n">
        <f aca="false">SUMIF(A3:A14,"&lt;&gt;Refund",B3:B14)</f>
        <v>26000</v>
      </c>
      <c r="C18" s="13"/>
    </row>
    <row r="19" customFormat="false" ht="19.5" hidden="false" customHeight="true" outlineLevel="0" collapsed="false">
      <c r="A19" s="12" t="s">
        <v>152</v>
      </c>
      <c r="B19" s="13" t="n">
        <f aca="false">SUMIF(A3:A14,"Sale",B3:B14)</f>
        <v>29700</v>
      </c>
      <c r="C19" s="13"/>
    </row>
    <row r="21" customFormat="false" ht="19.5" hidden="false" customHeight="true" outlineLevel="0" collapsed="false">
      <c r="A21" s="14" t="s">
        <v>153</v>
      </c>
      <c r="B21" s="14"/>
      <c r="C21" s="14"/>
    </row>
  </sheetData>
  <mergeCells count="6">
    <mergeCell ref="A1:C1"/>
    <mergeCell ref="A16:C16"/>
    <mergeCell ref="B17:C17"/>
    <mergeCell ref="B18:C18"/>
    <mergeCell ref="B19:C19"/>
    <mergeCell ref="A21:C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4" min="1" style="1" width="18"/>
    <col collapsed="false" customWidth="true" hidden="false" outlineLevel="0" max="5" min="5" style="1" width="21"/>
  </cols>
  <sheetData>
    <row r="1" customFormat="false" ht="34.5" hidden="false" customHeight="true" outlineLevel="0" collapsed="false">
      <c r="A1" s="10" t="s">
        <v>154</v>
      </c>
      <c r="B1" s="10"/>
      <c r="C1" s="10"/>
      <c r="D1" s="10"/>
      <c r="E1" s="10"/>
    </row>
    <row r="2" customFormat="false" ht="21.75" hidden="false" customHeight="true" outlineLevel="0" collapsed="false">
      <c r="A2" s="3" t="s">
        <v>155</v>
      </c>
      <c r="B2" s="3" t="s">
        <v>156</v>
      </c>
      <c r="C2" s="3" t="s">
        <v>157</v>
      </c>
      <c r="D2" s="3" t="s">
        <v>158</v>
      </c>
      <c r="E2" s="3" t="s">
        <v>159</v>
      </c>
    </row>
    <row r="3" customFormat="false" ht="18" hidden="false" customHeight="true" outlineLevel="0" collapsed="false">
      <c r="A3" s="6" t="s">
        <v>160</v>
      </c>
      <c r="B3" s="6" t="s">
        <v>161</v>
      </c>
      <c r="C3" s="6" t="n">
        <v>150</v>
      </c>
      <c r="D3" s="6" t="n">
        <v>25</v>
      </c>
      <c r="E3" s="17" t="n">
        <f aca="false">C3*D3</f>
        <v>3750</v>
      </c>
    </row>
    <row r="4" customFormat="false" ht="18" hidden="false" customHeight="true" outlineLevel="0" collapsed="false">
      <c r="A4" s="9" t="s">
        <v>160</v>
      </c>
      <c r="B4" s="9" t="s">
        <v>162</v>
      </c>
      <c r="C4" s="9" t="n">
        <v>200</v>
      </c>
      <c r="D4" s="9" t="n">
        <v>18</v>
      </c>
      <c r="E4" s="18" t="n">
        <f aca="false">C4*D4</f>
        <v>3600</v>
      </c>
    </row>
    <row r="5" customFormat="false" ht="18" hidden="false" customHeight="true" outlineLevel="0" collapsed="false">
      <c r="A5" s="6" t="s">
        <v>163</v>
      </c>
      <c r="B5" s="6" t="s">
        <v>161</v>
      </c>
      <c r="C5" s="6" t="n">
        <v>180</v>
      </c>
      <c r="D5" s="6" t="n">
        <v>25</v>
      </c>
      <c r="E5" s="17" t="n">
        <f aca="false">C5*D5</f>
        <v>4500</v>
      </c>
    </row>
    <row r="6" customFormat="false" ht="18" hidden="false" customHeight="true" outlineLevel="0" collapsed="false">
      <c r="A6" s="9" t="s">
        <v>163</v>
      </c>
      <c r="B6" s="9" t="s">
        <v>164</v>
      </c>
      <c r="C6" s="9" t="n">
        <v>90</v>
      </c>
      <c r="D6" s="9" t="n">
        <v>45</v>
      </c>
      <c r="E6" s="18" t="n">
        <f aca="false">C6*D6</f>
        <v>4050</v>
      </c>
    </row>
    <row r="7" customFormat="false" ht="18" hidden="false" customHeight="true" outlineLevel="0" collapsed="false">
      <c r="A7" s="6" t="s">
        <v>165</v>
      </c>
      <c r="B7" s="6" t="s">
        <v>162</v>
      </c>
      <c r="C7" s="6" t="n">
        <v>220</v>
      </c>
      <c r="D7" s="6" t="n">
        <v>18</v>
      </c>
      <c r="E7" s="17" t="n">
        <f aca="false">C7*D7</f>
        <v>3960</v>
      </c>
    </row>
    <row r="8" customFormat="false" ht="18" hidden="false" customHeight="true" outlineLevel="0" collapsed="false">
      <c r="A8" s="9" t="s">
        <v>165</v>
      </c>
      <c r="B8" s="9" t="s">
        <v>161</v>
      </c>
      <c r="C8" s="9" t="n">
        <v>160</v>
      </c>
      <c r="D8" s="9" t="n">
        <v>25</v>
      </c>
      <c r="E8" s="18" t="n">
        <f aca="false">C8*D8</f>
        <v>4000</v>
      </c>
    </row>
    <row r="9" customFormat="false" ht="18" hidden="false" customHeight="true" outlineLevel="0" collapsed="false">
      <c r="A9" s="6" t="s">
        <v>166</v>
      </c>
      <c r="B9" s="6" t="s">
        <v>164</v>
      </c>
      <c r="C9" s="6" t="n">
        <v>110</v>
      </c>
      <c r="D9" s="6" t="n">
        <v>45</v>
      </c>
      <c r="E9" s="17" t="n">
        <f aca="false">C9*D9</f>
        <v>4950</v>
      </c>
    </row>
    <row r="10" customFormat="false" ht="18" hidden="false" customHeight="true" outlineLevel="0" collapsed="false">
      <c r="A10" s="9" t="s">
        <v>166</v>
      </c>
      <c r="B10" s="9" t="s">
        <v>162</v>
      </c>
      <c r="C10" s="9" t="n">
        <v>195</v>
      </c>
      <c r="D10" s="9" t="n">
        <v>18</v>
      </c>
      <c r="E10" s="18" t="n">
        <f aca="false">C10*D10</f>
        <v>3510</v>
      </c>
    </row>
    <row r="11" customFormat="false" ht="18" hidden="false" customHeight="true" outlineLevel="0" collapsed="false">
      <c r="A11" s="6" t="s">
        <v>167</v>
      </c>
      <c r="B11" s="6" t="s">
        <v>161</v>
      </c>
      <c r="C11" s="6" t="n">
        <v>175</v>
      </c>
      <c r="D11" s="6" t="n">
        <v>25</v>
      </c>
      <c r="E11" s="17" t="n">
        <f aca="false">C11*D11</f>
        <v>4375</v>
      </c>
    </row>
    <row r="12" customFormat="false" ht="18" hidden="false" customHeight="true" outlineLevel="0" collapsed="false">
      <c r="A12" s="9" t="s">
        <v>167</v>
      </c>
      <c r="B12" s="9" t="s">
        <v>164</v>
      </c>
      <c r="C12" s="9" t="n">
        <v>85</v>
      </c>
      <c r="D12" s="9" t="n">
        <v>45</v>
      </c>
      <c r="E12" s="18" t="n">
        <f aca="false">C12*D12</f>
        <v>3825</v>
      </c>
    </row>
    <row r="14" customFormat="false" ht="21.75" hidden="false" customHeight="true" outlineLevel="0" collapsed="false">
      <c r="A14" s="11" t="s">
        <v>65</v>
      </c>
      <c r="B14" s="11"/>
      <c r="C14" s="11"/>
      <c r="D14" s="11"/>
      <c r="E14" s="11"/>
    </row>
    <row r="15" customFormat="false" ht="19.5" hidden="false" customHeight="true" outlineLevel="0" collapsed="false">
      <c r="A15" s="12" t="s">
        <v>168</v>
      </c>
      <c r="B15" s="13" t="n">
        <f aca="false">SUMIF(B3:B12,"Widget A",E3:E12)</f>
        <v>16625</v>
      </c>
      <c r="C15" s="13"/>
      <c r="D15" s="13"/>
      <c r="E15" s="13"/>
    </row>
    <row r="16" customFormat="false" ht="19.5" hidden="false" customHeight="true" outlineLevel="0" collapsed="false">
      <c r="A16" s="12" t="s">
        <v>169</v>
      </c>
      <c r="B16" s="13" t="n">
        <f aca="false">SUMIF(B3:B12,"Widget B",E3:E12)</f>
        <v>11070</v>
      </c>
      <c r="C16" s="13"/>
      <c r="D16" s="13"/>
      <c r="E16" s="13"/>
    </row>
    <row r="17" customFormat="false" ht="19.5" hidden="false" customHeight="true" outlineLevel="0" collapsed="false">
      <c r="A17" s="12" t="s">
        <v>170</v>
      </c>
      <c r="B17" s="13" t="n">
        <f aca="false">SUMIF(B3:B12,"Widget C",E3:E12)</f>
        <v>12825</v>
      </c>
      <c r="C17" s="13"/>
      <c r="D17" s="13"/>
      <c r="E17" s="13"/>
    </row>
    <row r="19" customFormat="false" ht="19.5" hidden="false" customHeight="true" outlineLevel="0" collapsed="false">
      <c r="A19" s="14" t="s">
        <v>171</v>
      </c>
      <c r="B19" s="14"/>
      <c r="C19" s="14"/>
      <c r="D19" s="14"/>
      <c r="E19" s="14"/>
    </row>
  </sheetData>
  <mergeCells count="6">
    <mergeCell ref="A1:E1"/>
    <mergeCell ref="A14:E14"/>
    <mergeCell ref="B15:E15"/>
    <mergeCell ref="B16:E16"/>
    <mergeCell ref="B17:E17"/>
    <mergeCell ref="A19:E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4" min="1" style="1" width="18"/>
  </cols>
  <sheetData>
    <row r="1" customFormat="false" ht="34.5" hidden="false" customHeight="true" outlineLevel="0" collapsed="false">
      <c r="A1" s="10" t="s">
        <v>172</v>
      </c>
      <c r="B1" s="10"/>
      <c r="C1" s="10"/>
      <c r="D1" s="10"/>
    </row>
    <row r="2" customFormat="false" ht="21.75" hidden="false" customHeight="true" outlineLevel="0" collapsed="false">
      <c r="A2" s="3" t="s">
        <v>46</v>
      </c>
      <c r="B2" s="3" t="s">
        <v>173</v>
      </c>
      <c r="C2" s="3" t="s">
        <v>174</v>
      </c>
      <c r="D2" s="3" t="s">
        <v>175</v>
      </c>
    </row>
    <row r="3" customFormat="false" ht="18" hidden="false" customHeight="true" outlineLevel="0" collapsed="false">
      <c r="A3" s="6" t="s">
        <v>53</v>
      </c>
      <c r="B3" s="6" t="s">
        <v>176</v>
      </c>
      <c r="C3" s="6" t="n">
        <v>45000</v>
      </c>
      <c r="D3" s="6" t="n">
        <v>40000</v>
      </c>
    </row>
    <row r="4" customFormat="false" ht="18" hidden="false" customHeight="true" outlineLevel="0" collapsed="false">
      <c r="A4" s="9" t="s">
        <v>55</v>
      </c>
      <c r="B4" s="9" t="s">
        <v>176</v>
      </c>
      <c r="C4" s="9" t="n">
        <v>38000</v>
      </c>
      <c r="D4" s="9" t="n">
        <v>42000</v>
      </c>
    </row>
    <row r="5" customFormat="false" ht="18" hidden="false" customHeight="true" outlineLevel="0" collapsed="false">
      <c r="A5" s="6" t="s">
        <v>49</v>
      </c>
      <c r="B5" s="6" t="s">
        <v>176</v>
      </c>
      <c r="C5" s="6" t="n">
        <v>52000</v>
      </c>
      <c r="D5" s="6" t="n">
        <v>50000</v>
      </c>
    </row>
    <row r="6" customFormat="false" ht="18" hidden="false" customHeight="true" outlineLevel="0" collapsed="false">
      <c r="A6" s="9" t="s">
        <v>51</v>
      </c>
      <c r="B6" s="9" t="s">
        <v>176</v>
      </c>
      <c r="C6" s="9" t="n">
        <v>29000</v>
      </c>
      <c r="D6" s="9" t="n">
        <v>35000</v>
      </c>
    </row>
    <row r="7" customFormat="false" ht="18" hidden="false" customHeight="true" outlineLevel="0" collapsed="false">
      <c r="A7" s="6" t="s">
        <v>53</v>
      </c>
      <c r="B7" s="6" t="s">
        <v>177</v>
      </c>
      <c r="C7" s="6" t="n">
        <v>51000</v>
      </c>
      <c r="D7" s="6" t="n">
        <v>48000</v>
      </c>
    </row>
    <row r="8" customFormat="false" ht="18" hidden="false" customHeight="true" outlineLevel="0" collapsed="false">
      <c r="A8" s="9" t="s">
        <v>55</v>
      </c>
      <c r="B8" s="9" t="s">
        <v>177</v>
      </c>
      <c r="C8" s="9" t="n">
        <v>43000</v>
      </c>
      <c r="D8" s="9" t="n">
        <v>42000</v>
      </c>
    </row>
    <row r="9" customFormat="false" ht="18" hidden="false" customHeight="true" outlineLevel="0" collapsed="false">
      <c r="A9" s="6" t="s">
        <v>49</v>
      </c>
      <c r="B9" s="6" t="s">
        <v>177</v>
      </c>
      <c r="C9" s="6" t="n">
        <v>47000</v>
      </c>
      <c r="D9" s="6" t="n">
        <v>50000</v>
      </c>
    </row>
    <row r="10" customFormat="false" ht="18" hidden="false" customHeight="true" outlineLevel="0" collapsed="false">
      <c r="A10" s="9" t="s">
        <v>51</v>
      </c>
      <c r="B10" s="9" t="s">
        <v>177</v>
      </c>
      <c r="C10" s="9" t="n">
        <v>33000</v>
      </c>
      <c r="D10" s="9" t="n">
        <v>35000</v>
      </c>
    </row>
    <row r="11" customFormat="false" ht="18" hidden="false" customHeight="true" outlineLevel="0" collapsed="false">
      <c r="A11" s="6" t="s">
        <v>53</v>
      </c>
      <c r="B11" s="6" t="s">
        <v>178</v>
      </c>
      <c r="C11" s="6" t="n">
        <v>58000</v>
      </c>
      <c r="D11" s="6" t="n">
        <v>55000</v>
      </c>
    </row>
    <row r="12" customFormat="false" ht="18" hidden="false" customHeight="true" outlineLevel="0" collapsed="false">
      <c r="A12" s="9" t="s">
        <v>55</v>
      </c>
      <c r="B12" s="9" t="s">
        <v>178</v>
      </c>
      <c r="C12" s="9" t="n">
        <v>40000</v>
      </c>
      <c r="D12" s="9" t="n">
        <v>42000</v>
      </c>
    </row>
    <row r="13" customFormat="false" ht="18" hidden="false" customHeight="true" outlineLevel="0" collapsed="false">
      <c r="A13" s="6" t="s">
        <v>49</v>
      </c>
      <c r="B13" s="6" t="s">
        <v>178</v>
      </c>
      <c r="C13" s="6" t="n">
        <v>55000</v>
      </c>
      <c r="D13" s="6" t="n">
        <v>50000</v>
      </c>
    </row>
    <row r="14" customFormat="false" ht="18" hidden="false" customHeight="true" outlineLevel="0" collapsed="false">
      <c r="A14" s="9" t="s">
        <v>51</v>
      </c>
      <c r="B14" s="9" t="s">
        <v>178</v>
      </c>
      <c r="C14" s="9" t="n">
        <v>37000</v>
      </c>
      <c r="D14" s="9" t="n">
        <v>35000</v>
      </c>
    </row>
    <row r="16" customFormat="false" ht="21.75" hidden="false" customHeight="true" outlineLevel="0" collapsed="false">
      <c r="A16" s="11" t="s">
        <v>65</v>
      </c>
      <c r="B16" s="11"/>
      <c r="C16" s="11"/>
      <c r="D16" s="11"/>
    </row>
    <row r="17" customFormat="false" ht="19.5" hidden="false" customHeight="true" outlineLevel="0" collapsed="false">
      <c r="A17" s="12" t="s">
        <v>179</v>
      </c>
      <c r="B17" s="13" t="n">
        <f aca="false">SUMIF(A3:A14,"East",C3:C14)+SUMIF(A3:A14,"West",C3:C14)</f>
        <v>275000</v>
      </c>
      <c r="C17" s="13"/>
      <c r="D17" s="13"/>
    </row>
    <row r="18" customFormat="false" ht="19.5" hidden="false" customHeight="true" outlineLevel="0" collapsed="false">
      <c r="A18" s="12" t="s">
        <v>180</v>
      </c>
      <c r="B18" s="13" t="n">
        <f aca="false">SUMIF(A3:A14,"North",C3:C14)+SUMIF(A3:A14,"South",C3:C14)</f>
        <v>253000</v>
      </c>
      <c r="C18" s="13"/>
      <c r="D18" s="13"/>
    </row>
    <row r="19" customFormat="false" ht="19.5" hidden="false" customHeight="true" outlineLevel="0" collapsed="false">
      <c r="A19" s="12" t="s">
        <v>181</v>
      </c>
      <c r="B19" s="13" t="n">
        <f aca="false">SUMIF(B3:B14,"Q1",C3:C14)+SUMIF(B3:B14,"Q2",C3:C14)</f>
        <v>338000</v>
      </c>
      <c r="C19" s="13"/>
      <c r="D19" s="13"/>
    </row>
    <row r="21" customFormat="false" ht="19.5" hidden="false" customHeight="true" outlineLevel="0" collapsed="false">
      <c r="A21" s="14" t="s">
        <v>182</v>
      </c>
      <c r="B21" s="14"/>
      <c r="C21" s="14"/>
      <c r="D21" s="14"/>
    </row>
  </sheetData>
  <mergeCells count="6">
    <mergeCell ref="A1:D1"/>
    <mergeCell ref="A16:D16"/>
    <mergeCell ref="B17:D17"/>
    <mergeCell ref="B18:D18"/>
    <mergeCell ref="B19:D19"/>
    <mergeCell ref="A21:D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2026-02-22T18:06:25Z</dcterms:created>
  <dc:creator>openpyxl</dc:creator>
  <dc:description/>
  <dc:language>en-US</dc:language>
  <cp:lastModifiedBy/>
  <dcterms:modified xsi:type="dcterms:W3CDTF">2026-02-22T18:06:38Z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